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N-FAK-FI\02 PhD\06 LKP\Kommunikation\1. Website\Dokumenter på web\"/>
    </mc:Choice>
  </mc:AlternateContent>
  <xr:revisionPtr revIDLastSave="0" documentId="8_{74F8E9EB-D98B-4F2D-BEE4-A98423A3E00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Budget" sheetId="1" r:id="rId1"/>
    <sheet name="Faculty teachers" sheetId="2" r:id="rId2"/>
    <sheet name="External teach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2" l="1"/>
  <c r="E38" i="2"/>
  <c r="E35" i="2"/>
  <c r="E22" i="3"/>
  <c r="E20" i="3"/>
  <c r="E18" i="3"/>
  <c r="E31" i="3"/>
  <c r="E29" i="3"/>
  <c r="E27" i="3"/>
  <c r="E33" i="3" s="1"/>
  <c r="D27" i="1"/>
  <c r="D26" i="1"/>
  <c r="B41" i="1"/>
  <c r="E44" i="2" l="1"/>
  <c r="L29" i="2"/>
  <c r="L26" i="2"/>
  <c r="L23" i="2"/>
  <c r="L17" i="2"/>
  <c r="L14" i="2"/>
  <c r="L11" i="2"/>
  <c r="L8" i="2"/>
  <c r="L5" i="2"/>
  <c r="D70" i="1"/>
  <c r="D71" i="1"/>
  <c r="D69" i="1"/>
  <c r="B14" i="1"/>
  <c r="B19" i="1" s="1"/>
  <c r="B43" i="1"/>
  <c r="D44" i="1"/>
  <c r="L32" i="2" l="1"/>
  <c r="L20" i="2"/>
  <c r="D51" i="1"/>
  <c r="D43" i="1" l="1"/>
  <c r="D42" i="1"/>
  <c r="B20" i="1"/>
  <c r="D23" i="1"/>
  <c r="D24" i="1"/>
  <c r="D25" i="1"/>
  <c r="D36" i="1"/>
  <c r="E7" i="3"/>
  <c r="E9" i="3"/>
  <c r="E11" i="3"/>
  <c r="E13" i="3"/>
  <c r="E5" i="3"/>
  <c r="E26" i="2"/>
  <c r="E29" i="2"/>
  <c r="E8" i="2"/>
  <c r="E11" i="2"/>
  <c r="E14" i="2"/>
  <c r="E17" i="2"/>
  <c r="E23" i="2"/>
  <c r="E5" i="2"/>
  <c r="D41" i="1"/>
  <c r="D52" i="1"/>
  <c r="D34" i="1"/>
  <c r="D35" i="1"/>
  <c r="D33" i="1"/>
  <c r="D59" i="1" l="1"/>
  <c r="D38" i="1"/>
  <c r="D48" i="1"/>
  <c r="E24" i="3"/>
  <c r="E15" i="3"/>
  <c r="E32" i="2"/>
  <c r="E20" i="2"/>
  <c r="D29" i="1"/>
  <c r="D61" i="1" l="1"/>
  <c r="D74" i="1" s="1"/>
  <c r="D62" i="1" l="1"/>
</calcChain>
</file>

<file path=xl/sharedStrings.xml><?xml version="1.0" encoding="utf-8"?>
<sst xmlns="http://schemas.openxmlformats.org/spreadsheetml/2006/main" count="181" uniqueCount="73">
  <si>
    <t>Interim ECTS calculation</t>
  </si>
  <si>
    <t>Rate</t>
  </si>
  <si>
    <t xml:space="preserve">Compensation </t>
  </si>
  <si>
    <t>Compensation in total</t>
  </si>
  <si>
    <t>Compensation</t>
  </si>
  <si>
    <t>Operating expences</t>
  </si>
  <si>
    <t>Please do not edit!</t>
  </si>
  <si>
    <t>ECTS calculation</t>
  </si>
  <si>
    <r>
      <t>Course hours incl. exercise hours per PhD student  (</t>
    </r>
    <r>
      <rPr>
        <sz val="9"/>
        <rFont val="Calibri"/>
        <family val="2"/>
        <scheme val="minor"/>
      </rPr>
      <t>incl. exams and breaks)</t>
    </r>
  </si>
  <si>
    <t>Total</t>
  </si>
  <si>
    <t>Expected number of PhD students</t>
  </si>
  <si>
    <t>Number</t>
  </si>
  <si>
    <r>
      <t xml:space="preserve">Assistance for laboratory exercise </t>
    </r>
    <r>
      <rPr>
        <sz val="9"/>
        <rFont val="Calibri"/>
        <family val="2"/>
        <scheme val="minor"/>
      </rPr>
      <t>(state number of lab. exercise hours)</t>
    </r>
  </si>
  <si>
    <r>
      <t xml:space="preserve">Automatically calculated preparation hours </t>
    </r>
    <r>
      <rPr>
        <sz val="9"/>
        <rFont val="Calibri"/>
        <family val="2"/>
        <scheme val="minor"/>
      </rPr>
      <t>(based on course hours and exercise hours)</t>
    </r>
  </si>
  <si>
    <r>
      <t>Teaching and exercise</t>
    </r>
    <r>
      <rPr>
        <sz val="11"/>
        <rFont val="Calibri"/>
        <family val="2"/>
        <scheme val="minor"/>
      </rPr>
      <t/>
    </r>
  </si>
  <si>
    <r>
      <t xml:space="preserve">Travel overseas* </t>
    </r>
    <r>
      <rPr>
        <sz val="9"/>
        <rFont val="Calibri"/>
        <family val="2"/>
        <scheme val="minor"/>
      </rPr>
      <t>(state number of persons)</t>
    </r>
  </si>
  <si>
    <t>Faculty teachers exercise hours</t>
  </si>
  <si>
    <t>External teachers exercise hours</t>
  </si>
  <si>
    <t>Planning and administration</t>
  </si>
  <si>
    <t>Faculty teachers lecture hours</t>
  </si>
  <si>
    <t>External teachers lecture hours</t>
  </si>
  <si>
    <r>
      <t xml:space="preserve">Travel Europe </t>
    </r>
    <r>
      <rPr>
        <sz val="9"/>
        <rFont val="Calibri"/>
        <family val="2"/>
        <scheme val="minor"/>
      </rPr>
      <t>(state number of persons)</t>
    </r>
  </si>
  <si>
    <r>
      <t>* If Australia/New Zealand</t>
    </r>
    <r>
      <rPr>
        <sz val="9"/>
        <rFont val="Calibri"/>
        <family val="2"/>
        <scheme val="minor"/>
      </rPr>
      <t xml:space="preserve"> (state amount in DKK)</t>
    </r>
  </si>
  <si>
    <r>
      <t>Course manager hours</t>
    </r>
    <r>
      <rPr>
        <sz val="9"/>
        <rFont val="Calibri"/>
        <family val="2"/>
        <scheme val="minor"/>
      </rPr>
      <t xml:space="preserve"> (must not exceed number of course hours)</t>
    </r>
  </si>
  <si>
    <r>
      <t xml:space="preserve">Assistance for course administration </t>
    </r>
    <r>
      <rPr>
        <sz val="9"/>
        <rFont val="Calibri"/>
        <family val="2"/>
        <scheme val="minor"/>
      </rPr>
      <t/>
    </r>
  </si>
  <si>
    <r>
      <t xml:space="preserve">External teachers </t>
    </r>
    <r>
      <rPr>
        <sz val="9"/>
        <rFont val="Calibri"/>
        <family val="2"/>
        <scheme val="minor"/>
      </rPr>
      <t xml:space="preserve"> (state number of teachers)</t>
    </r>
  </si>
  <si>
    <r>
      <t xml:space="preserve">Accommodation </t>
    </r>
    <r>
      <rPr>
        <sz val="9"/>
        <rFont val="Calibri"/>
        <family val="2"/>
        <scheme val="minor"/>
      </rPr>
      <t>(total number of nights)</t>
    </r>
  </si>
  <si>
    <r>
      <t xml:space="preserve">Teaching material expenses, if any </t>
    </r>
    <r>
      <rPr>
        <sz val="9"/>
        <rFont val="Calibri"/>
        <family val="2"/>
        <scheme val="minor"/>
      </rPr>
      <t xml:space="preserve">(specify in green box below) </t>
    </r>
  </si>
  <si>
    <r>
      <t>Classroom expenses, if any</t>
    </r>
    <r>
      <rPr>
        <sz val="9"/>
        <rFont val="Calibri"/>
        <family val="2"/>
        <scheme val="minor"/>
      </rPr>
      <t xml:space="preserve"> (specify in green box below) </t>
    </r>
  </si>
  <si>
    <r>
      <t>Apparatus and chemicals, if any</t>
    </r>
    <r>
      <rPr>
        <sz val="9"/>
        <rFont val="Calibri"/>
        <family val="2"/>
        <scheme val="minor"/>
      </rPr>
      <t xml:space="preserve"> (specify in green box below) </t>
    </r>
  </si>
  <si>
    <t>UAT</t>
  </si>
  <si>
    <t>Name:</t>
  </si>
  <si>
    <t>Place of employment:</t>
  </si>
  <si>
    <t>Faculty teachers lecture hours (Hours*6 = UAT)</t>
  </si>
  <si>
    <t>Faculty teachers exercise hours (hours*2,5 = UAT)</t>
  </si>
  <si>
    <t>Hours</t>
  </si>
  <si>
    <t>NOTE: This page only applies for courses organised by the Department of Clinical Medicine or by a Hospital</t>
  </si>
  <si>
    <t>Compensation for external teachers (not employed at UCPH)</t>
  </si>
  <si>
    <r>
      <t xml:space="preserve">Additional hours, if any </t>
    </r>
    <r>
      <rPr>
        <sz val="9"/>
        <rFont val="Calibri"/>
        <family val="2"/>
        <scheme val="minor"/>
      </rPr>
      <t>(specify in green box below)</t>
    </r>
  </si>
  <si>
    <r>
      <t xml:space="preserve">Travel and accommodation </t>
    </r>
    <r>
      <rPr>
        <sz val="9"/>
        <rFont val="Calibri"/>
        <family val="2"/>
        <scheme val="minor"/>
      </rPr>
      <t>(only external teachers)</t>
    </r>
  </si>
  <si>
    <t>Total number of workload hours</t>
  </si>
  <si>
    <t>Specify the course work in the additional hours (mandatory if additional hours are added):</t>
  </si>
  <si>
    <r>
      <t>Travel Denmark</t>
    </r>
    <r>
      <rPr>
        <sz val="9"/>
        <rFont val="Calibri"/>
        <family val="2"/>
        <scheme val="minor"/>
      </rPr>
      <t xml:space="preserve"> (state number of persons)</t>
    </r>
  </si>
  <si>
    <r>
      <t>Dinner</t>
    </r>
    <r>
      <rPr>
        <sz val="9"/>
        <rFont val="Calibri"/>
        <family val="2"/>
        <scheme val="minor"/>
      </rPr>
      <t xml:space="preserve"> (only external teachers and course manager can participate)</t>
    </r>
  </si>
  <si>
    <t>One-time remuneration for external teachers (e.g. special consultant from privat company)</t>
  </si>
  <si>
    <t>Financial support</t>
  </si>
  <si>
    <t>Unit (stedkode):</t>
  </si>
  <si>
    <t>Alias:</t>
  </si>
  <si>
    <t xml:space="preserve">KU Spec: </t>
  </si>
  <si>
    <r>
      <t>Refreshments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(for students/teachers present and up to 120 DKK per person per day)</t>
    </r>
  </si>
  <si>
    <r>
      <t xml:space="preserve">Assistance for IT </t>
    </r>
    <r>
      <rPr>
        <sz val="9"/>
        <rFont val="Calibri"/>
        <family val="2"/>
        <scheme val="minor"/>
      </rPr>
      <t>(only applicable for courses held online)</t>
    </r>
  </si>
  <si>
    <r>
      <t>Specify expenditures for teaching, classroom and apparatus/chemical</t>
    </r>
    <r>
      <rPr>
        <b/>
        <sz val="9"/>
        <rFont val="Calibri"/>
        <family val="2"/>
        <scheme val="minor"/>
      </rPr>
      <t xml:space="preserve"> (</t>
    </r>
    <r>
      <rPr>
        <b/>
        <u/>
        <sz val="9"/>
        <rFont val="Calibri"/>
        <family val="2"/>
        <scheme val="minor"/>
      </rPr>
      <t>mandatory if applied for</t>
    </r>
    <r>
      <rPr>
        <b/>
        <sz val="9"/>
        <rFont val="Calibri"/>
        <family val="2"/>
        <scheme val="minor"/>
      </rPr>
      <t>):</t>
    </r>
  </si>
  <si>
    <r>
      <t>Specify expenditures for Assistance for IT</t>
    </r>
    <r>
      <rPr>
        <b/>
        <sz val="9"/>
        <rFont val="Calibri"/>
        <family val="2"/>
        <scheme val="minor"/>
      </rPr>
      <t>:</t>
    </r>
  </si>
  <si>
    <t>Course no.:</t>
  </si>
  <si>
    <t xml:space="preserve"> </t>
  </si>
  <si>
    <t>Annual Meetings / yearly Summer Schools</t>
  </si>
  <si>
    <t>Off-campus: Expected number of participants (PhD students / PhD supervisors)</t>
  </si>
  <si>
    <t>Compensation in total including Annual Meeting</t>
  </si>
  <si>
    <t>On-campus - including lunch: Expected number of participants (PhD students / PhD supervisors)</t>
  </si>
  <si>
    <t>On-campus - including lunch and dinner: Expected number of participants (PhD students / PhD supervisors)</t>
  </si>
  <si>
    <t>PhD course budget. Please read the general information on the right, before you complete the budget</t>
  </si>
  <si>
    <r>
      <t xml:space="preserve">Interim price per ECTS produced </t>
    </r>
    <r>
      <rPr>
        <sz val="9"/>
        <color theme="1"/>
        <rFont val="Calibri"/>
        <family val="2"/>
        <scheme val="minor"/>
      </rPr>
      <t>(maximum DKK 2.300 for dry and DKK 2.800 for wet course)</t>
    </r>
  </si>
  <si>
    <t>External teachers exercise hours (hours*3,5 = UAT)</t>
  </si>
  <si>
    <t>Teaching assistant hours</t>
  </si>
  <si>
    <t>Teaching assistant hours (hours*2,5 = UAT)</t>
  </si>
  <si>
    <t>External teachers lecture hours (hours*3,5 = UAT)</t>
  </si>
  <si>
    <t>Faculty teachers lecture hours (hours*6 = UAT)</t>
  </si>
  <si>
    <t xml:space="preserve">Please fill out the account information. Filling out account information is mandatory for all, except for applications from a hospital, Department of Clinical Medicine and Department of Public Health. </t>
  </si>
  <si>
    <t>Account information (Unit-Alias-KU-spec):</t>
  </si>
  <si>
    <t>KU department</t>
  </si>
  <si>
    <r>
      <rPr>
        <b/>
        <u/>
        <sz val="14"/>
        <color theme="1"/>
        <rFont val="Calibri"/>
        <family val="2"/>
        <scheme val="minor"/>
      </rPr>
      <t>Mandatory to fill in if the course has teachers permanently employed at UCPH:</t>
    </r>
    <r>
      <rPr>
        <b/>
        <sz val="14"/>
        <color theme="1"/>
        <rFont val="Calibri"/>
        <family val="2"/>
        <scheme val="minor"/>
      </rPr>
      <t xml:space="preserve">
Compensation for faculty teachers (permantly employed at UCPH) </t>
    </r>
  </si>
  <si>
    <r>
      <rPr>
        <b/>
        <u/>
        <sz val="14"/>
        <color theme="1"/>
        <rFont val="Calibri"/>
        <family val="2"/>
        <scheme val="minor"/>
      </rPr>
      <t>Optional to fill in if the course has teachers with affiliation to UCPH:</t>
    </r>
    <r>
      <rPr>
        <b/>
        <sz val="14"/>
        <color theme="1"/>
        <rFont val="Calibri"/>
        <family val="2"/>
        <scheme val="minor"/>
      </rPr>
      <t xml:space="preserve">
Compensation for UCPH affiliated clinical professors and clinical associate professors from the Capital Region and Region Zealand</t>
    </r>
  </si>
  <si>
    <t>Version 20-09-2024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</si>
</sst>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[$DKK]\ * #,##0.00_ ;_ [$DKK]\ * \-#,##0.00_ ;_ [$DKK]\ * &quot;-&quot;??_ ;_ @_ "/>
    <numFmt numFmtId="166" formatCode="0.0"/>
    <numFmt numFmtId="167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Times New Roman"/>
      <family val="1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164" fontId="12" fillId="0" borderId="0" applyFont="0" applyFill="0" applyBorder="0" applyAlignment="0" applyProtection="0"/>
  </cellStyleXfs>
  <cellXfs count="146">
    <xf numFmtId="0" fontId="0" fillId="0" borderId="0" xfId="0"/>
    <xf numFmtId="0" fontId="4" fillId="4" borderId="1" xfId="0" applyFont="1" applyFill="1" applyBorder="1" applyAlignment="1">
      <alignment vertical="top"/>
    </xf>
    <xf numFmtId="0" fontId="5" fillId="4" borderId="1" xfId="0" applyFont="1" applyFill="1" applyBorder="1"/>
    <xf numFmtId="0" fontId="5" fillId="4" borderId="1" xfId="1" applyFont="1" applyFill="1" applyBorder="1"/>
    <xf numFmtId="0" fontId="5" fillId="0" borderId="1" xfId="0" applyFont="1" applyBorder="1"/>
    <xf numFmtId="0" fontId="4" fillId="4" borderId="1" xfId="0" applyFont="1" applyFill="1" applyBorder="1"/>
    <xf numFmtId="0" fontId="5" fillId="4" borderId="1" xfId="2" applyFont="1" applyFill="1" applyBorder="1"/>
    <xf numFmtId="0" fontId="4" fillId="4" borderId="1" xfId="2" applyFont="1" applyFill="1" applyBorder="1"/>
    <xf numFmtId="0" fontId="5" fillId="4" borderId="0" xfId="0" applyFont="1" applyFill="1"/>
    <xf numFmtId="0" fontId="0" fillId="0" borderId="1" xfId="0" applyBorder="1"/>
    <xf numFmtId="0" fontId="5" fillId="4" borderId="2" xfId="1" applyFont="1" applyFill="1" applyBorder="1"/>
    <xf numFmtId="0" fontId="5" fillId="4" borderId="2" xfId="2" applyFont="1" applyFill="1" applyBorder="1"/>
    <xf numFmtId="0" fontId="3" fillId="0" borderId="2" xfId="0" applyFont="1" applyBorder="1"/>
    <xf numFmtId="0" fontId="4" fillId="0" borderId="0" xfId="0" applyFont="1"/>
    <xf numFmtId="0" fontId="4" fillId="2" borderId="1" xfId="1" applyFont="1" applyBorder="1"/>
    <xf numFmtId="0" fontId="7" fillId="0" borderId="0" xfId="0" applyFont="1"/>
    <xf numFmtId="0" fontId="0" fillId="0" borderId="4" xfId="0" applyBorder="1"/>
    <xf numFmtId="0" fontId="5" fillId="4" borderId="2" xfId="0" applyFont="1" applyFill="1" applyBorder="1"/>
    <xf numFmtId="0" fontId="8" fillId="0" borderId="4" xfId="0" applyFont="1" applyBorder="1"/>
    <xf numFmtId="14" fontId="9" fillId="0" borderId="3" xfId="0" applyNumberFormat="1" applyFont="1" applyBorder="1"/>
    <xf numFmtId="0" fontId="11" fillId="0" borderId="0" xfId="0" applyFont="1"/>
    <xf numFmtId="0" fontId="3" fillId="0" borderId="5" xfId="0" applyFont="1" applyBorder="1"/>
    <xf numFmtId="0" fontId="4" fillId="0" borderId="6" xfId="0" applyFont="1" applyBorder="1"/>
    <xf numFmtId="2" fontId="4" fillId="3" borderId="2" xfId="2" applyNumberFormat="1" applyFont="1" applyBorder="1" applyProtection="1">
      <protection locked="0"/>
    </xf>
    <xf numFmtId="2" fontId="4" fillId="3" borderId="2" xfId="2" applyNumberFormat="1" applyFont="1" applyBorder="1" applyProtection="1"/>
    <xf numFmtId="0" fontId="4" fillId="3" borderId="1" xfId="2" applyFont="1" applyBorder="1" applyProtection="1">
      <protection locked="0"/>
    </xf>
    <xf numFmtId="164" fontId="2" fillId="3" borderId="1" xfId="3" applyFont="1" applyFill="1" applyBorder="1" applyProtection="1">
      <protection locked="0"/>
    </xf>
    <xf numFmtId="0" fontId="4" fillId="3" borderId="1" xfId="2" applyFont="1" applyBorder="1" applyAlignment="1" applyProtection="1">
      <alignment horizontal="left"/>
    </xf>
    <xf numFmtId="0" fontId="4" fillId="3" borderId="2" xfId="2" applyFont="1" applyBorder="1" applyAlignment="1" applyProtection="1">
      <alignment horizontal="left"/>
    </xf>
    <xf numFmtId="0" fontId="2" fillId="3" borderId="1" xfId="2" applyBorder="1" applyProtection="1">
      <protection locked="0"/>
    </xf>
    <xf numFmtId="164" fontId="4" fillId="3" borderId="2" xfId="3" applyFont="1" applyFill="1" applyBorder="1" applyProtection="1"/>
    <xf numFmtId="164" fontId="4" fillId="3" borderId="1" xfId="3" applyFont="1" applyFill="1" applyBorder="1" applyProtection="1"/>
    <xf numFmtId="0" fontId="3" fillId="0" borderId="0" xfId="0" applyFont="1"/>
    <xf numFmtId="0" fontId="10" fillId="0" borderId="4" xfId="0" applyFont="1" applyBorder="1"/>
    <xf numFmtId="164" fontId="4" fillId="3" borderId="2" xfId="2" applyNumberFormat="1" applyFont="1" applyBorder="1" applyProtection="1">
      <protection locked="0"/>
    </xf>
    <xf numFmtId="0" fontId="0" fillId="4" borderId="0" xfId="0" applyFill="1"/>
    <xf numFmtId="165" fontId="4" fillId="3" borderId="1" xfId="3" applyNumberFormat="1" applyFont="1" applyFill="1" applyBorder="1" applyProtection="1">
      <protection locked="0"/>
    </xf>
    <xf numFmtId="165" fontId="4" fillId="3" borderId="1" xfId="3" applyNumberFormat="1" applyFont="1" applyFill="1" applyBorder="1" applyProtection="1"/>
    <xf numFmtId="165" fontId="4" fillId="3" borderId="1" xfId="3" applyNumberFormat="1" applyFont="1" applyFill="1" applyBorder="1"/>
    <xf numFmtId="1" fontId="4" fillId="2" borderId="1" xfId="1" applyNumberFormat="1" applyFont="1" applyBorder="1"/>
    <xf numFmtId="0" fontId="2" fillId="3" borderId="1" xfId="2" applyBorder="1"/>
    <xf numFmtId="0" fontId="4" fillId="4" borderId="9" xfId="0" applyFont="1" applyFill="1" applyBorder="1"/>
    <xf numFmtId="0" fontId="4" fillId="4" borderId="10" xfId="0" applyFont="1" applyFill="1" applyBorder="1" applyAlignment="1">
      <alignment vertical="top"/>
    </xf>
    <xf numFmtId="0" fontId="1" fillId="2" borderId="0" xfId="1" applyBorder="1"/>
    <xf numFmtId="164" fontId="2" fillId="3" borderId="1" xfId="2" applyNumberFormat="1" applyBorder="1" applyProtection="1">
      <protection locked="0"/>
    </xf>
    <xf numFmtId="165" fontId="2" fillId="3" borderId="1" xfId="2" applyNumberFormat="1" applyBorder="1" applyProtection="1">
      <protection locked="0"/>
    </xf>
    <xf numFmtId="0" fontId="1" fillId="2" borderId="11" xfId="1" applyBorder="1"/>
    <xf numFmtId="0" fontId="4" fillId="2" borderId="1" xfId="1" applyFont="1" applyBorder="1" applyProtection="1"/>
    <xf numFmtId="0" fontId="4" fillId="0" borderId="1" xfId="0" applyFont="1" applyBorder="1"/>
    <xf numFmtId="0" fontId="5" fillId="0" borderId="2" xfId="0" applyFont="1" applyBorder="1"/>
    <xf numFmtId="0" fontId="4" fillId="0" borderId="1" xfId="0" applyFont="1" applyBorder="1" applyProtection="1">
      <protection locked="0"/>
    </xf>
    <xf numFmtId="2" fontId="1" fillId="2" borderId="1" xfId="1" applyNumberFormat="1" applyBorder="1" applyAlignment="1" applyProtection="1">
      <alignment horizontal="center"/>
      <protection locked="0"/>
    </xf>
    <xf numFmtId="2" fontId="1" fillId="2" borderId="0" xfId="1" applyNumberFormat="1" applyBorder="1" applyAlignment="1">
      <alignment horizontal="center"/>
    </xf>
    <xf numFmtId="2" fontId="2" fillId="3" borderId="0" xfId="2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2" fontId="1" fillId="2" borderId="1" xfId="1" applyNumberFormat="1" applyBorder="1" applyAlignment="1">
      <alignment horizontal="center"/>
    </xf>
    <xf numFmtId="2" fontId="1" fillId="2" borderId="2" xfId="1" applyNumberFormat="1" applyBorder="1" applyAlignment="1">
      <alignment horizontal="center"/>
    </xf>
    <xf numFmtId="2" fontId="2" fillId="3" borderId="4" xfId="2" applyNumberFormat="1" applyBorder="1" applyAlignment="1">
      <alignment horizontal="center"/>
    </xf>
    <xf numFmtId="0" fontId="4" fillId="0" borderId="0" xfId="0" applyFont="1" applyProtection="1">
      <protection locked="0"/>
    </xf>
    <xf numFmtId="2" fontId="4" fillId="0" borderId="0" xfId="0" applyNumberFormat="1" applyFont="1" applyAlignment="1">
      <alignment horizontal="center"/>
    </xf>
    <xf numFmtId="0" fontId="1" fillId="2" borderId="1" xfId="1" applyBorder="1" applyProtection="1">
      <protection locked="0"/>
    </xf>
    <xf numFmtId="2" fontId="2" fillId="3" borderId="2" xfId="2" applyNumberFormat="1" applyBorder="1" applyAlignment="1">
      <alignment horizontal="center"/>
    </xf>
    <xf numFmtId="4" fontId="4" fillId="0" borderId="0" xfId="0" applyNumberFormat="1" applyFont="1"/>
    <xf numFmtId="0" fontId="4" fillId="0" borderId="9" xfId="0" applyFont="1" applyBorder="1" applyProtection="1">
      <protection locked="0"/>
    </xf>
    <xf numFmtId="0" fontId="5" fillId="0" borderId="12" xfId="0" applyFont="1" applyBorder="1"/>
    <xf numFmtId="165" fontId="2" fillId="3" borderId="3" xfId="2" applyNumberFormat="1" applyBorder="1" applyProtection="1">
      <protection locked="0"/>
    </xf>
    <xf numFmtId="164" fontId="2" fillId="3" borderId="4" xfId="2" applyNumberFormat="1" applyBorder="1" applyProtection="1">
      <protection locked="0"/>
    </xf>
    <xf numFmtId="0" fontId="2" fillId="3" borderId="2" xfId="2" applyBorder="1"/>
    <xf numFmtId="165" fontId="4" fillId="0" borderId="7" xfId="3" applyNumberFormat="1" applyFont="1" applyBorder="1" applyProtection="1"/>
    <xf numFmtId="0" fontId="4" fillId="0" borderId="11" xfId="1" applyFont="1" applyFill="1" applyBorder="1"/>
    <xf numFmtId="0" fontId="7" fillId="0" borderId="6" xfId="0" applyFont="1" applyBorder="1"/>
    <xf numFmtId="0" fontId="4" fillId="4" borderId="16" xfId="2" applyFont="1" applyFill="1" applyBorder="1"/>
    <xf numFmtId="0" fontId="4" fillId="4" borderId="17" xfId="2" applyFont="1" applyFill="1" applyBorder="1"/>
    <xf numFmtId="0" fontId="7" fillId="0" borderId="13" xfId="0" applyFont="1" applyBorder="1"/>
    <xf numFmtId="0" fontId="5" fillId="4" borderId="7" xfId="2" applyFont="1" applyFill="1" applyBorder="1"/>
    <xf numFmtId="0" fontId="14" fillId="0" borderId="0" xfId="0" applyFont="1"/>
    <xf numFmtId="0" fontId="5" fillId="0" borderId="0" xfId="2" applyFont="1" applyFill="1" applyBorder="1"/>
    <xf numFmtId="0" fontId="4" fillId="0" borderId="0" xfId="2" applyFont="1" applyFill="1" applyBorder="1"/>
    <xf numFmtId="0" fontId="1" fillId="0" borderId="0" xfId="1" applyFill="1" applyBorder="1"/>
    <xf numFmtId="0" fontId="4" fillId="2" borderId="18" xfId="1" applyFont="1" applyBorder="1"/>
    <xf numFmtId="0" fontId="5" fillId="2" borderId="8" xfId="1" applyFont="1" applyBorder="1"/>
    <xf numFmtId="165" fontId="4" fillId="5" borderId="1" xfId="3" applyNumberFormat="1" applyFont="1" applyFill="1" applyBorder="1" applyProtection="1"/>
    <xf numFmtId="165" fontId="4" fillId="5" borderId="1" xfId="2" applyNumberFormat="1" applyFont="1" applyFill="1" applyBorder="1" applyProtection="1"/>
    <xf numFmtId="164" fontId="4" fillId="3" borderId="1" xfId="2" applyNumberFormat="1" applyFont="1" applyBorder="1" applyProtection="1">
      <protection locked="0"/>
    </xf>
    <xf numFmtId="0" fontId="4" fillId="0" borderId="21" xfId="2" applyFont="1" applyFill="1" applyBorder="1"/>
    <xf numFmtId="0" fontId="4" fillId="2" borderId="22" xfId="1" applyFont="1" applyBorder="1"/>
    <xf numFmtId="164" fontId="4" fillId="3" borderId="22" xfId="2" applyNumberFormat="1" applyFont="1" applyBorder="1" applyProtection="1">
      <protection locked="0"/>
    </xf>
    <xf numFmtId="165" fontId="4" fillId="3" borderId="23" xfId="3" applyNumberFormat="1" applyFont="1" applyFill="1" applyBorder="1" applyProtection="1"/>
    <xf numFmtId="0" fontId="3" fillId="0" borderId="24" xfId="0" applyFont="1" applyBorder="1"/>
    <xf numFmtId="0" fontId="2" fillId="3" borderId="25" xfId="2" applyBorder="1" applyProtection="1">
      <protection locked="0"/>
    </xf>
    <xf numFmtId="165" fontId="4" fillId="3" borderId="26" xfId="3" applyNumberFormat="1" applyFont="1" applyFill="1" applyBorder="1" applyProtection="1"/>
    <xf numFmtId="0" fontId="5" fillId="0" borderId="27" xfId="1" applyFont="1" applyFill="1" applyBorder="1"/>
    <xf numFmtId="0" fontId="4" fillId="0" borderId="19" xfId="2" applyFont="1" applyFill="1" applyBorder="1"/>
    <xf numFmtId="165" fontId="4" fillId="3" borderId="20" xfId="3" applyNumberFormat="1" applyFont="1" applyFill="1" applyBorder="1" applyProtection="1"/>
    <xf numFmtId="0" fontId="4" fillId="2" borderId="9" xfId="1" applyFont="1" applyBorder="1"/>
    <xf numFmtId="164" fontId="4" fillId="3" borderId="9" xfId="2" applyNumberFormat="1" applyFont="1" applyBorder="1" applyProtection="1">
      <protection locked="0"/>
    </xf>
    <xf numFmtId="165" fontId="4" fillId="3" borderId="28" xfId="3" applyNumberFormat="1" applyFont="1" applyFill="1" applyBorder="1" applyProtection="1"/>
    <xf numFmtId="0" fontId="4" fillId="0" borderId="29" xfId="2" applyFont="1" applyFill="1" applyBorder="1"/>
    <xf numFmtId="0" fontId="5" fillId="0" borderId="30" xfId="1" applyFont="1" applyFill="1" applyBorder="1"/>
    <xf numFmtId="0" fontId="5" fillId="0" borderId="30" xfId="0" applyFont="1" applyBorder="1"/>
    <xf numFmtId="0" fontId="5" fillId="0" borderId="31" xfId="0" applyFont="1" applyBorder="1"/>
    <xf numFmtId="0" fontId="17" fillId="0" borderId="2" xfId="0" applyFont="1" applyBorder="1"/>
    <xf numFmtId="0" fontId="5" fillId="0" borderId="0" xfId="0" applyFont="1"/>
    <xf numFmtId="167" fontId="4" fillId="3" borderId="2" xfId="3" applyNumberFormat="1" applyFont="1" applyFill="1" applyBorder="1" applyProtection="1"/>
    <xf numFmtId="0" fontId="4" fillId="2" borderId="1" xfId="1" applyFont="1" applyBorder="1" applyAlignment="1">
      <alignment horizontal="right"/>
    </xf>
    <xf numFmtId="0" fontId="4" fillId="4" borderId="11" xfId="0" applyFont="1" applyFill="1" applyBorder="1"/>
    <xf numFmtId="0" fontId="4" fillId="2" borderId="1" xfId="1" applyFont="1" applyBorder="1" applyProtection="1">
      <protection locked="0"/>
    </xf>
    <xf numFmtId="2" fontId="4" fillId="2" borderId="1" xfId="1" applyNumberFormat="1" applyFont="1" applyBorder="1" applyAlignment="1" applyProtection="1">
      <alignment horizontal="center"/>
      <protection locked="0"/>
    </xf>
    <xf numFmtId="2" fontId="4" fillId="2" borderId="0" xfId="1" applyNumberFormat="1" applyFont="1" applyBorder="1" applyAlignment="1">
      <alignment horizontal="center"/>
    </xf>
    <xf numFmtId="2" fontId="4" fillId="3" borderId="0" xfId="2" applyNumberFormat="1" applyFont="1" applyBorder="1" applyAlignment="1">
      <alignment horizontal="center"/>
    </xf>
    <xf numFmtId="2" fontId="4" fillId="2" borderId="2" xfId="1" applyNumberFormat="1" applyFont="1" applyBorder="1" applyAlignment="1">
      <alignment horizontal="center"/>
    </xf>
    <xf numFmtId="2" fontId="4" fillId="3" borderId="4" xfId="2" applyNumberFormat="1" applyFont="1" applyBorder="1" applyAlignment="1">
      <alignment horizontal="center"/>
    </xf>
    <xf numFmtId="2" fontId="4" fillId="3" borderId="2" xfId="2" applyNumberFormat="1" applyFont="1" applyBorder="1" applyAlignment="1">
      <alignment horizontal="center"/>
    </xf>
    <xf numFmtId="0" fontId="4" fillId="0" borderId="2" xfId="0" applyFont="1" applyBorder="1"/>
    <xf numFmtId="0" fontId="19" fillId="2" borderId="14" xfId="1" applyFont="1" applyBorder="1" applyAlignment="1">
      <alignment horizontal="left" vertical="top" wrapText="1"/>
    </xf>
    <xf numFmtId="0" fontId="19" fillId="2" borderId="15" xfId="1" applyFont="1" applyBorder="1" applyAlignment="1">
      <alignment horizontal="left" vertical="top" wrapText="1"/>
    </xf>
    <xf numFmtId="0" fontId="4" fillId="4" borderId="2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3" borderId="2" xfId="2" applyFont="1" applyBorder="1" applyAlignment="1" applyProtection="1">
      <alignment horizontal="right"/>
    </xf>
    <xf numFmtId="0" fontId="4" fillId="3" borderId="4" xfId="2" applyFont="1" applyBorder="1" applyAlignment="1" applyProtection="1">
      <alignment horizontal="right"/>
    </xf>
    <xf numFmtId="0" fontId="4" fillId="3" borderId="3" xfId="2" applyFont="1" applyBorder="1" applyAlignment="1" applyProtection="1">
      <alignment horizontal="right"/>
    </xf>
    <xf numFmtId="0" fontId="4" fillId="2" borderId="2" xfId="1" applyFont="1" applyBorder="1" applyAlignment="1" applyProtection="1">
      <alignment horizontal="right"/>
      <protection locked="0"/>
    </xf>
    <xf numFmtId="0" fontId="4" fillId="2" borderId="4" xfId="1" applyFont="1" applyBorder="1" applyAlignment="1" applyProtection="1">
      <alignment horizontal="right"/>
      <protection locked="0"/>
    </xf>
    <xf numFmtId="0" fontId="4" fillId="2" borderId="3" xfId="1" applyFont="1" applyBorder="1" applyAlignment="1" applyProtection="1">
      <alignment horizontal="right"/>
      <protection locked="0"/>
    </xf>
    <xf numFmtId="166" fontId="4" fillId="3" borderId="2" xfId="2" applyNumberFormat="1" applyFont="1" applyBorder="1" applyAlignment="1" applyProtection="1">
      <alignment horizontal="right"/>
    </xf>
    <xf numFmtId="166" fontId="4" fillId="3" borderId="4" xfId="2" applyNumberFormat="1" applyFont="1" applyBorder="1" applyAlignment="1" applyProtection="1">
      <alignment horizontal="right"/>
    </xf>
    <xf numFmtId="166" fontId="4" fillId="3" borderId="3" xfId="2" applyNumberFormat="1" applyFont="1" applyBorder="1" applyAlignment="1" applyProtection="1">
      <alignment horizontal="right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4">
    <cellStyle name="God" xfId="1" builtinId="26"/>
    <cellStyle name="Komma" xfId="3" builtinId="3"/>
    <cellStyle name="Normal" xfId="0" builtinId="0"/>
    <cellStyle name="Ugyldig" xfId="2" builtinId="27"/>
  </cellStyles>
  <dxfs count="0"/>
  <tableStyles count="0" defaultTableStyle="TableStyleMedium2" defaultPivotStyle="PivotStyleLight16"/>
  <colors>
    <mruColors>
      <color rgb="FFC6EFCE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21164</xdr:colOff>
      <xdr:row>22</xdr:row>
      <xdr:rowOff>146050</xdr:rowOff>
    </xdr:from>
    <xdr:to>
      <xdr:col>13</xdr:col>
      <xdr:colOff>582083</xdr:colOff>
      <xdr:row>30</xdr:row>
      <xdr:rowOff>31750</xdr:rowOff>
    </xdr:to>
    <xdr:sp macro="" textlink="">
      <xdr:nvSpPr>
        <xdr:cNvPr id="3" name="Afrundet rektange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52614" y="2825750"/>
          <a:ext cx="5691719" cy="9906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a-DK" sz="1100" b="1"/>
            <a:t>Teaching and exercise - How to complete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Teaching/exercise</a:t>
          </a:r>
          <a:r>
            <a:rPr lang="da-DK" sz="1100" b="0" baseline="0"/>
            <a:t> h</a:t>
          </a:r>
          <a:r>
            <a:rPr lang="da-DK" sz="1100" b="0"/>
            <a:t>ours: State</a:t>
          </a:r>
          <a:r>
            <a:rPr lang="da-DK" sz="1100" b="0" baseline="0"/>
            <a:t> the total number of hours in each category.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Faculty</a:t>
          </a:r>
          <a:r>
            <a:rPr lang="da-DK" sz="1100" b="0" baseline="0"/>
            <a:t> teachers are teachers employed at University of Copenhagen, UCPH affiliate 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linical professors and clinical associate professors from the Capital Region and Region Zealand.</a:t>
          </a:r>
        </a:p>
        <a:p>
          <a:pPr marL="171450" indent="-171450" algn="l">
            <a:buFont typeface="Wingdings" pitchFamily="2" charset="2"/>
            <a:buChar char="§"/>
          </a:pPr>
          <a:r>
            <a:rPr lang="en-GB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Teaching</a:t>
          </a:r>
          <a:r>
            <a:rPr lang="en-GB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assistant hours are for both internal and external teaching assistants.</a:t>
          </a:r>
          <a:endParaRPr lang="da-DK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10579</xdr:colOff>
      <xdr:row>31</xdr:row>
      <xdr:rowOff>10583</xdr:rowOff>
    </xdr:from>
    <xdr:to>
      <xdr:col>13</xdr:col>
      <xdr:colOff>592666</xdr:colOff>
      <xdr:row>37</xdr:row>
      <xdr:rowOff>171450</xdr:rowOff>
    </xdr:to>
    <xdr:sp macro="" textlink="">
      <xdr:nvSpPr>
        <xdr:cNvPr id="4" name="Afrundet rektange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42029" y="3979333"/>
          <a:ext cx="5712887" cy="126576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Travel and accomodation - How to complete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Accomodation: state </a:t>
          </a:r>
          <a:r>
            <a:rPr lang="da-DK" sz="1100" b="0" baseline="0"/>
            <a:t>total number of hotel nights for all teachers. Only one night if teaching three hours or less, except teachers from overseas.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Travel: state total number of external teachers traveling from each destination.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Overseas from Australia /New Zealand: state the amount you wish to apply for.</a:t>
          </a:r>
        </a:p>
        <a:p>
          <a:pPr marL="171450" indent="-171450" algn="l">
            <a:buFont typeface="Wingdings" pitchFamily="2" charset="2"/>
            <a:buChar char="§"/>
          </a:pPr>
          <a:endParaRPr lang="da-DK" sz="1100" b="0" baseline="0"/>
        </a:p>
        <a:p>
          <a:pPr marL="171450" indent="-171450" algn="l">
            <a:buFont typeface="Wingdings" pitchFamily="2" charset="2"/>
            <a:buChar char="§"/>
          </a:pPr>
          <a:endParaRPr lang="da-DK" sz="1100" b="0"/>
        </a:p>
        <a:p>
          <a:pPr algn="l"/>
          <a:endParaRPr lang="da-DK" sz="1100" b="1"/>
        </a:p>
      </xdr:txBody>
    </xdr:sp>
    <xdr:clientData/>
  </xdr:twoCellAnchor>
  <xdr:twoCellAnchor>
    <xdr:from>
      <xdr:col>5</xdr:col>
      <xdr:colOff>21167</xdr:colOff>
      <xdr:row>50</xdr:row>
      <xdr:rowOff>63500</xdr:rowOff>
    </xdr:from>
    <xdr:to>
      <xdr:col>13</xdr:col>
      <xdr:colOff>582084</xdr:colOff>
      <xdr:row>59</xdr:row>
      <xdr:rowOff>179918</xdr:rowOff>
    </xdr:to>
    <xdr:sp macro="" textlink="">
      <xdr:nvSpPr>
        <xdr:cNvPr id="5" name="Afrundet rektange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26084" y="7408333"/>
          <a:ext cx="5471583" cy="183091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Operating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expences - </a:t>
          </a: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complete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Refreshments: up to 120 DKK per student/teacher per day. For teachers only when present at the course. One day is approx. 7 hours. Please see the box to the right for an exampel on how to calculate number of refreshments. 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Dinner: only external teachers and course manager can participate. Maximum one dinner if the course lasts a week or less. </a:t>
          </a:r>
          <a:endParaRPr lang="da-DK" sz="1100" b="0"/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Classroom and/or apparatus and chemicals: We encourage use of UCPH classrooms, as they are free of charge. </a:t>
          </a:r>
          <a:r>
            <a:rPr lang="da-DK" sz="1100" b="0" i="1"/>
            <a:t>If you state</a:t>
          </a:r>
          <a:r>
            <a:rPr lang="da-DK" sz="1100" b="0" i="1" baseline="0"/>
            <a:t> expenditures you will need to specify the expenses in the green box</a:t>
          </a:r>
          <a:r>
            <a:rPr lang="da-DK" sz="1100" b="0" baseline="0"/>
            <a:t>. </a:t>
          </a:r>
        </a:p>
      </xdr:txBody>
    </xdr:sp>
    <xdr:clientData/>
  </xdr:twoCellAnchor>
  <xdr:twoCellAnchor>
    <xdr:from>
      <xdr:col>4</xdr:col>
      <xdr:colOff>35983</xdr:colOff>
      <xdr:row>24</xdr:row>
      <xdr:rowOff>95250</xdr:rowOff>
    </xdr:from>
    <xdr:to>
      <xdr:col>4</xdr:col>
      <xdr:colOff>469900</xdr:colOff>
      <xdr:row>24</xdr:row>
      <xdr:rowOff>95250</xdr:rowOff>
    </xdr:to>
    <xdr:cxnSp macro="">
      <xdr:nvCxnSpPr>
        <xdr:cNvPr id="8" name="Lige pilforbindel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9472083" y="2590800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34</xdr:row>
      <xdr:rowOff>74084</xdr:rowOff>
    </xdr:from>
    <xdr:to>
      <xdr:col>4</xdr:col>
      <xdr:colOff>503769</xdr:colOff>
      <xdr:row>34</xdr:row>
      <xdr:rowOff>84668</xdr:rowOff>
    </xdr:to>
    <xdr:cxnSp macro="">
      <xdr:nvCxnSpPr>
        <xdr:cNvPr id="12" name="Lige pilforbindel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7979833" y="4370917"/>
          <a:ext cx="440269" cy="1058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52</xdr:row>
      <xdr:rowOff>95251</xdr:rowOff>
    </xdr:from>
    <xdr:to>
      <xdr:col>4</xdr:col>
      <xdr:colOff>550334</xdr:colOff>
      <xdr:row>52</xdr:row>
      <xdr:rowOff>95251</xdr:rowOff>
    </xdr:to>
    <xdr:cxnSp macro="">
      <xdr:nvCxnSpPr>
        <xdr:cNvPr id="14" name="Lige pilforbindel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011583" y="7059084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21167</xdr:colOff>
      <xdr:row>38</xdr:row>
      <xdr:rowOff>137584</xdr:rowOff>
    </xdr:from>
    <xdr:to>
      <xdr:col>13</xdr:col>
      <xdr:colOff>592667</xdr:colOff>
      <xdr:row>49</xdr:row>
      <xdr:rowOff>31750</xdr:rowOff>
    </xdr:to>
    <xdr:sp macro="" textlink="">
      <xdr:nvSpPr>
        <xdr:cNvPr id="9" name="Afrundet rektange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800167" y="7715251"/>
          <a:ext cx="5482167" cy="122766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a-DK" sz="1100" b="1"/>
            <a:t>Planning and administration - How to complete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 manager hours/course administration: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Automatic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calculation to maximum amount unless you state a number.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wish to be compensated less, please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reduce or delete the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 in the green boxes.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Assistance</a:t>
          </a:r>
          <a:r>
            <a:rPr lang="da-DK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IT: Must not exceed number of course hours. P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lease specify what you need assistance for.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da-DK" sz="1100" b="1"/>
        </a:p>
      </xdr:txBody>
    </xdr:sp>
    <xdr:clientData/>
  </xdr:twoCellAnchor>
  <xdr:twoCellAnchor>
    <xdr:from>
      <xdr:col>4</xdr:col>
      <xdr:colOff>105833</xdr:colOff>
      <xdr:row>41</xdr:row>
      <xdr:rowOff>116417</xdr:rowOff>
    </xdr:from>
    <xdr:to>
      <xdr:col>4</xdr:col>
      <xdr:colOff>539750</xdr:colOff>
      <xdr:row>41</xdr:row>
      <xdr:rowOff>116417</xdr:rowOff>
    </xdr:to>
    <xdr:cxnSp macro="">
      <xdr:nvCxnSpPr>
        <xdr:cNvPr id="11" name="Lige pilforbindel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8022166" y="5609167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</xdr:row>
      <xdr:rowOff>0</xdr:rowOff>
    </xdr:from>
    <xdr:to>
      <xdr:col>13</xdr:col>
      <xdr:colOff>594786</xdr:colOff>
      <xdr:row>20</xdr:row>
      <xdr:rowOff>158750</xdr:rowOff>
    </xdr:to>
    <xdr:sp macro="" textlink="">
      <xdr:nvSpPr>
        <xdr:cNvPr id="13" name="Afrundet rektange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331450" y="234950"/>
          <a:ext cx="5725586" cy="2235200"/>
        </a:xfrm>
        <a:prstGeom prst="roundRect">
          <a:avLst>
            <a:gd name="adj" fmla="val 16408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Tx/>
            <a:buNone/>
          </a:pPr>
          <a:r>
            <a:rPr lang="da-DK" sz="1100" b="1"/>
            <a:t>General information, please read before applying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do not exeed the maximum price per ECTS produced. Therefore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only state the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expenditures you wish to be compensated for.</a:t>
          </a:r>
          <a:r>
            <a:rPr lang="da-DK" i="0"/>
            <a:t>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da-DK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fill in green boxes.</a:t>
          </a:r>
          <a:r>
            <a:rPr lang="da-DK" i="0"/>
            <a:t> 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rates are fixed.</a:t>
          </a:r>
          <a:b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ECTS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calculation - </a:t>
          </a: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complete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 hours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have </a:t>
          </a:r>
          <a:r>
            <a:rPr lang="da-DK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1.5 hours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preparation  calculated. 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hours are for extra course work</a:t>
          </a:r>
          <a:r>
            <a:rPr lang="da-DK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If additional hours are stated, please explain the additional course work in the green box and in the course description. </a:t>
          </a:r>
          <a:endParaRPr lang="da-DK" sz="1100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>
              <a:effectLst/>
            </a:rPr>
            <a:t>1 ECTS credit equals 25 work hours. </a:t>
          </a:r>
          <a:endParaRPr lang="da-DK" i="0"/>
        </a:p>
      </xdr:txBody>
    </xdr:sp>
    <xdr:clientData/>
  </xdr:twoCellAnchor>
  <xdr:twoCellAnchor>
    <xdr:from>
      <xdr:col>4</xdr:col>
      <xdr:colOff>99483</xdr:colOff>
      <xdr:row>14</xdr:row>
      <xdr:rowOff>95250</xdr:rowOff>
    </xdr:from>
    <xdr:to>
      <xdr:col>4</xdr:col>
      <xdr:colOff>533400</xdr:colOff>
      <xdr:row>14</xdr:row>
      <xdr:rowOff>95250</xdr:rowOff>
    </xdr:to>
    <xdr:cxnSp macro="">
      <xdr:nvCxnSpPr>
        <xdr:cNvPr id="15" name="Lige pilforbindel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9789583" y="1301750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93133</xdr:colOff>
      <xdr:row>61</xdr:row>
      <xdr:rowOff>86784</xdr:rowOff>
    </xdr:from>
    <xdr:to>
      <xdr:col>4</xdr:col>
      <xdr:colOff>548217</xdr:colOff>
      <xdr:row>61</xdr:row>
      <xdr:rowOff>86784</xdr:rowOff>
    </xdr:to>
    <xdr:cxnSp macro="">
      <xdr:nvCxnSpPr>
        <xdr:cNvPr id="20" name="Lige pilforbindels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9783233" y="8856134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5291</xdr:colOff>
      <xdr:row>60</xdr:row>
      <xdr:rowOff>94543</xdr:rowOff>
    </xdr:from>
    <xdr:to>
      <xdr:col>13</xdr:col>
      <xdr:colOff>566562</xdr:colOff>
      <xdr:row>65</xdr:row>
      <xdr:rowOff>109362</xdr:rowOff>
    </xdr:to>
    <xdr:sp macro="" textlink="">
      <xdr:nvSpPr>
        <xdr:cNvPr id="21" name="Afrundet rektange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710208" y="9354960"/>
          <a:ext cx="5471937" cy="79798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Price per ECTS </a:t>
          </a:r>
          <a:r>
            <a:rPr lang="da-DK" sz="1100" b="0" baseline="0"/>
            <a:t>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Price per ECTS produced </a:t>
          </a:r>
          <a:r>
            <a:rPr lang="da-DK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must not exceed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DKK 2.300 for dry and DKK 2.800 for wet course. Exceptions are not granted.  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endParaRPr lang="da-DK" sz="1100" b="0" baseline="0"/>
        </a:p>
      </xdr:txBody>
    </xdr:sp>
    <xdr:clientData/>
  </xdr:twoCellAnchor>
  <xdr:twoCellAnchor>
    <xdr:from>
      <xdr:col>14</xdr:col>
      <xdr:colOff>180975</xdr:colOff>
      <xdr:row>50</xdr:row>
      <xdr:rowOff>88900</xdr:rowOff>
    </xdr:from>
    <xdr:to>
      <xdr:col>21</xdr:col>
      <xdr:colOff>171450</xdr:colOff>
      <xdr:row>58</xdr:row>
      <xdr:rowOff>117475</xdr:rowOff>
    </xdr:to>
    <xdr:sp macro="" textlink="">
      <xdr:nvSpPr>
        <xdr:cNvPr id="16" name="Afrundet rektange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5410392" y="7433733"/>
          <a:ext cx="4287308" cy="155257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calculate number of refreshments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Exampel:       </a:t>
          </a:r>
          <a:r>
            <a:rPr lang="da-DK" sz="1100" b="0" u="none" baseline="0"/>
            <a:t>2 day course with 20 students and 2 teachers each day </a:t>
          </a:r>
        </a:p>
        <a:p>
          <a:endParaRPr lang="da-DK" sz="1100" b="0" u="none" baseline="0"/>
        </a:p>
        <a:p>
          <a:r>
            <a:rPr lang="da-DK" sz="1100" b="0" u="none" baseline="0"/>
            <a:t>Calculation:  (2 x 20) + (2 x 2)  = 40 + 4 = 44</a:t>
          </a:r>
        </a:p>
        <a:p>
          <a:endParaRPr lang="da-DK" sz="1100" b="0" u="none" baseline="0"/>
        </a:p>
        <a:p>
          <a:r>
            <a:rPr lang="da-DK" sz="1100" b="0" u="none" baseline="0"/>
            <a:t>Number of refreshments = 44</a:t>
          </a:r>
        </a:p>
      </xdr:txBody>
    </xdr:sp>
    <xdr:clientData/>
  </xdr:twoCellAnchor>
  <xdr:twoCellAnchor>
    <xdr:from>
      <xdr:col>1</xdr:col>
      <xdr:colOff>824440</xdr:colOff>
      <xdr:row>2</xdr:row>
      <xdr:rowOff>14111</xdr:rowOff>
    </xdr:from>
    <xdr:to>
      <xdr:col>9</xdr:col>
      <xdr:colOff>507294</xdr:colOff>
      <xdr:row>7</xdr:row>
      <xdr:rowOff>52917</xdr:rowOff>
    </xdr:to>
    <xdr:sp macro="" textlink="">
      <xdr:nvSpPr>
        <xdr:cNvPr id="17" name="Afrundet rektange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195607" y="500944"/>
          <a:ext cx="5471937" cy="125589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will the financial support be transferred </a:t>
          </a:r>
          <a:endParaRPr lang="da-DK" sz="1100" b="0" baseline="0"/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make sure that the account information is updated.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da-DK" sz="1100" b="0" baseline="0">
              <a:solidFill>
                <a:sysClr val="windowText" lastClr="000000"/>
              </a:solidFill>
            </a:rPr>
            <a:t>If the course is held by a hospital or Department of Clinical Medicine you will be required to send an invoice to the Graduate School. Details will follow in the approval letter.</a:t>
          </a:r>
        </a:p>
      </xdr:txBody>
    </xdr:sp>
    <xdr:clientData/>
  </xdr:twoCellAnchor>
  <xdr:twoCellAnchor>
    <xdr:from>
      <xdr:col>1</xdr:col>
      <xdr:colOff>116416</xdr:colOff>
      <xdr:row>4</xdr:row>
      <xdr:rowOff>127000</xdr:rowOff>
    </xdr:from>
    <xdr:to>
      <xdr:col>1</xdr:col>
      <xdr:colOff>571500</xdr:colOff>
      <xdr:row>4</xdr:row>
      <xdr:rowOff>127000</xdr:rowOff>
    </xdr:to>
    <xdr:cxnSp macro="">
      <xdr:nvCxnSpPr>
        <xdr:cNvPr id="18" name="Lige pilforbindels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6487583" y="1100667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584200</xdr:colOff>
      <xdr:row>67</xdr:row>
      <xdr:rowOff>32657</xdr:rowOff>
    </xdr:from>
    <xdr:to>
      <xdr:col>14</xdr:col>
      <xdr:colOff>92529</xdr:colOff>
      <xdr:row>89</xdr:row>
      <xdr:rowOff>119743</xdr:rowOff>
    </xdr:to>
    <xdr:sp macro="" textlink="">
      <xdr:nvSpPr>
        <xdr:cNvPr id="2" name="Afrundet rektangel 20">
          <a:extLst>
            <a:ext uri="{FF2B5EF4-FFF2-40B4-BE49-F238E27FC236}">
              <a16:creationId xmlns:a16="http://schemas.microsoft.com/office/drawing/2014/main" id="{1FEC64BC-3177-465E-B7C0-E42E0E0AA6ED}"/>
            </a:ext>
          </a:extLst>
        </xdr:cNvPr>
        <xdr:cNvSpPr/>
      </xdr:nvSpPr>
      <xdr:spPr>
        <a:xfrm>
          <a:off x="10022114" y="12758057"/>
          <a:ext cx="5604329" cy="41910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Annual Meeting compensation for </a:t>
          </a:r>
          <a:r>
            <a:rPr lang="da-DK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Graduate Programmes - How to complete</a:t>
          </a:r>
        </a:p>
        <a:p>
          <a:r>
            <a:rPr lang="da-DK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note that it is only possible to apply for 1 annual off-campus and 1 annual on-campus compensation.</a:t>
          </a:r>
          <a:br>
            <a:rPr lang="da-DK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da-DK" sz="1100" b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 baseline="0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Off-campus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event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DKK 2,800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based on the price for a conference-stay over 2 days and includes a maximum of: 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night at a hotel in Denmark on Statens og Kommunernes Indkøbsservice (SKI) agreement,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lunches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three course dinner including 1 drink per course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breakfast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Coffee/tea and snacks in the mornings and afternoons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On-campus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event: - including lunch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160 DKK is the price per student/speaker/instructor per day (morning, sandwich for lunch and afternoon catering). For speakers/instructors only when present at the course.</a:t>
          </a:r>
          <a:b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On-campus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event: - including lunch and dinner: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8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DKK is the price per student/speaker/instructor per day (morning, sandwich for lunch and afternoon catering). For speakers/instructors only when present at the course.</a:t>
          </a:r>
          <a:b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a-DK" sz="1100" b="1">
            <a:effectLst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lang="da-DK" sz="1100" b="0" baseline="0"/>
        </a:p>
      </xdr:txBody>
    </xdr:sp>
    <xdr:clientData/>
  </xdr:twoCellAnchor>
  <xdr:twoCellAnchor>
    <xdr:from>
      <xdr:col>4</xdr:col>
      <xdr:colOff>90714</xdr:colOff>
      <xdr:row>67</xdr:row>
      <xdr:rowOff>163286</xdr:rowOff>
    </xdr:from>
    <xdr:to>
      <xdr:col>4</xdr:col>
      <xdr:colOff>545798</xdr:colOff>
      <xdr:row>67</xdr:row>
      <xdr:rowOff>163286</xdr:rowOff>
    </xdr:to>
    <xdr:cxnSp macro="">
      <xdr:nvCxnSpPr>
        <xdr:cNvPr id="6" name="Lige pilforbindelse 5">
          <a:extLst>
            <a:ext uri="{FF2B5EF4-FFF2-40B4-BE49-F238E27FC236}">
              <a16:creationId xmlns:a16="http://schemas.microsoft.com/office/drawing/2014/main" id="{B49DB410-B727-4F95-A6E3-37D181FD9C70}"/>
            </a:ext>
          </a:extLst>
        </xdr:cNvPr>
        <xdr:cNvCxnSpPr/>
      </xdr:nvCxnSpPr>
      <xdr:spPr>
        <a:xfrm flipH="1">
          <a:off x="9706428" y="12736286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Q80"/>
  <sheetViews>
    <sheetView tabSelected="1" zoomScale="90" zoomScaleNormal="90" zoomScaleSheetLayoutView="70" workbookViewId="0">
      <selection activeCell="D1" sqref="D1"/>
    </sheetView>
  </sheetViews>
  <sheetFormatPr defaultRowHeight="14.5" x14ac:dyDescent="0.35"/>
  <cols>
    <col min="1" max="1" width="130.453125" customWidth="1"/>
    <col min="2" max="2" width="15.36328125" style="13" customWidth="1"/>
    <col min="3" max="3" width="10.6328125" style="13" bestFit="1" customWidth="1"/>
    <col min="4" max="4" width="17.36328125" style="13" customWidth="1"/>
  </cols>
  <sheetData>
    <row r="1" spans="1:407" s="15" customFormat="1" ht="21" x14ac:dyDescent="0.5">
      <c r="A1" s="101" t="s">
        <v>60</v>
      </c>
      <c r="B1" s="18"/>
      <c r="C1" s="16"/>
      <c r="D1" s="19" t="s">
        <v>72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407" s="15" customFormat="1" ht="19" thickBot="1" x14ac:dyDescent="0.5">
      <c r="A2" s="73" t="s">
        <v>53</v>
      </c>
      <c r="B2" s="18"/>
      <c r="C2" s="16"/>
      <c r="D2" s="1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407" s="15" customFormat="1" ht="19" thickBot="1" x14ac:dyDescent="0.5">
      <c r="A3" s="74" t="s">
        <v>45</v>
      </c>
      <c r="B3" s="18"/>
      <c r="C3" s="16"/>
      <c r="D3" s="19"/>
      <c r="E3"/>
      <c r="F3" s="75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407" s="15" customFormat="1" ht="18.5" x14ac:dyDescent="0.45">
      <c r="A4" s="114" t="s">
        <v>67</v>
      </c>
      <c r="B4" s="18"/>
      <c r="C4" s="16"/>
      <c r="D4" s="1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407" s="15" customFormat="1" ht="18.5" x14ac:dyDescent="0.45">
      <c r="A5" s="115"/>
      <c r="B5" s="18"/>
      <c r="C5" s="16"/>
      <c r="D5" s="1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407" s="15" customFormat="1" ht="18.5" x14ac:dyDescent="0.45">
      <c r="A6" s="71" t="s">
        <v>46</v>
      </c>
      <c r="B6" s="18"/>
      <c r="C6" s="16"/>
      <c r="D6" s="19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407" s="15" customFormat="1" ht="18.5" x14ac:dyDescent="0.45">
      <c r="A7" s="71" t="s">
        <v>47</v>
      </c>
      <c r="B7" s="18"/>
      <c r="C7" s="16"/>
      <c r="D7" s="19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407" s="15" customFormat="1" ht="19" thickBot="1" x14ac:dyDescent="0.5">
      <c r="A8" s="72" t="s">
        <v>48</v>
      </c>
      <c r="B8" s="18"/>
      <c r="C8" s="16"/>
      <c r="D8" s="19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407" s="15" customFormat="1" ht="18.5" x14ac:dyDescent="0.45">
      <c r="A9" s="70"/>
      <c r="B9" s="18"/>
      <c r="C9" s="16"/>
      <c r="D9" s="1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407" s="15" customFormat="1" ht="18.5" x14ac:dyDescent="0.45">
      <c r="A10" s="33"/>
      <c r="B10" s="18"/>
      <c r="C10" s="16"/>
      <c r="D10" s="19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407" s="8" customFormat="1" x14ac:dyDescent="0.35">
      <c r="A11" s="17" t="s">
        <v>7</v>
      </c>
      <c r="B11" s="133" t="s">
        <v>11</v>
      </c>
      <c r="C11" s="134"/>
      <c r="D11" s="135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  <c r="IW11" s="102"/>
      <c r="IX11" s="102"/>
      <c r="IY11" s="102"/>
      <c r="IZ11" s="102"/>
      <c r="JA11" s="102"/>
      <c r="JB11" s="102"/>
      <c r="JC11" s="102"/>
      <c r="JD11" s="102"/>
      <c r="JE11" s="102"/>
      <c r="JF11" s="102"/>
      <c r="JG11" s="102"/>
      <c r="JH11" s="102"/>
      <c r="JI11" s="102"/>
      <c r="JJ11" s="102"/>
      <c r="JK11" s="102"/>
      <c r="JL11" s="102"/>
      <c r="JM11" s="102"/>
      <c r="JN11" s="102"/>
      <c r="JO11" s="102"/>
      <c r="JP11" s="102"/>
      <c r="JQ11" s="102"/>
      <c r="JR11" s="102"/>
      <c r="JS11" s="102"/>
      <c r="JT11" s="102"/>
      <c r="JU11" s="102"/>
      <c r="JV11" s="102"/>
      <c r="JW11" s="102"/>
      <c r="JX11" s="102"/>
      <c r="JY11" s="102"/>
      <c r="JZ11" s="102"/>
      <c r="KA11" s="102"/>
      <c r="KB11" s="102"/>
      <c r="KC11" s="102"/>
      <c r="KD11" s="102"/>
      <c r="KE11" s="102"/>
      <c r="KF11" s="102"/>
      <c r="KG11" s="102"/>
      <c r="KH11" s="102"/>
      <c r="KI11" s="102"/>
      <c r="KJ11" s="102"/>
      <c r="KK11" s="102"/>
      <c r="KL11" s="102"/>
      <c r="KM11" s="102"/>
      <c r="KN11" s="102"/>
      <c r="KO11" s="102"/>
      <c r="KP11" s="102"/>
      <c r="KQ11" s="102"/>
      <c r="KR11" s="102"/>
      <c r="KS11" s="102"/>
      <c r="KT11" s="102"/>
      <c r="KU11" s="102"/>
      <c r="KV11" s="102"/>
      <c r="KW11" s="102"/>
      <c r="KX11" s="102"/>
      <c r="KY11" s="102"/>
      <c r="KZ11" s="102"/>
      <c r="LA11" s="102"/>
      <c r="LB11" s="102"/>
      <c r="LC11" s="102"/>
      <c r="LD11" s="102"/>
      <c r="LE11" s="102"/>
      <c r="LF11" s="102"/>
      <c r="LG11" s="102"/>
      <c r="LH11" s="102"/>
      <c r="LI11" s="102"/>
      <c r="LJ11" s="102"/>
      <c r="LK11" s="102"/>
      <c r="LL11" s="102"/>
      <c r="LM11" s="102"/>
      <c r="LN11" s="102"/>
      <c r="LO11" s="102"/>
      <c r="LP11" s="102"/>
      <c r="LQ11" s="102"/>
      <c r="LR11" s="102"/>
      <c r="LS11" s="102"/>
      <c r="LT11" s="102"/>
      <c r="LU11" s="102"/>
      <c r="LV11" s="102"/>
      <c r="LW11" s="102"/>
      <c r="LX11" s="102"/>
      <c r="LY11" s="102"/>
      <c r="LZ11" s="102"/>
      <c r="MA11" s="102"/>
      <c r="MB11" s="102"/>
      <c r="MC11" s="102"/>
      <c r="MD11" s="102"/>
      <c r="ME11" s="102"/>
      <c r="MF11" s="102"/>
      <c r="MG11" s="102"/>
      <c r="MH11" s="102"/>
      <c r="MI11" s="102"/>
      <c r="MJ11" s="102"/>
      <c r="MK11" s="102"/>
      <c r="ML11" s="102"/>
      <c r="MM11" s="102"/>
      <c r="MN11" s="102"/>
      <c r="MO11" s="102"/>
      <c r="MP11" s="102"/>
      <c r="MQ11" s="102"/>
      <c r="MR11" s="102"/>
      <c r="MS11" s="102"/>
      <c r="MT11" s="102"/>
      <c r="MU11" s="102"/>
      <c r="MV11" s="102"/>
      <c r="MW11" s="102"/>
      <c r="MX11" s="102"/>
      <c r="MY11" s="102"/>
      <c r="MZ11" s="102"/>
      <c r="NA11" s="102"/>
      <c r="NB11" s="102"/>
      <c r="NC11" s="102"/>
      <c r="ND11" s="102"/>
      <c r="NE11" s="102"/>
      <c r="NF11" s="102"/>
      <c r="NG11" s="102"/>
      <c r="NH11" s="102"/>
      <c r="NI11" s="102"/>
      <c r="NJ11" s="102"/>
      <c r="NK11" s="102"/>
      <c r="NL11" s="102"/>
      <c r="NM11" s="102"/>
      <c r="NN11" s="102"/>
      <c r="NO11" s="102"/>
      <c r="NP11" s="102"/>
      <c r="NQ11" s="102"/>
      <c r="NR11" s="102"/>
      <c r="NS11" s="102"/>
      <c r="NT11" s="102"/>
      <c r="NU11" s="102"/>
      <c r="NV11" s="102"/>
      <c r="NW11" s="102"/>
      <c r="NX11" s="102"/>
      <c r="NY11" s="102"/>
      <c r="NZ11" s="102"/>
      <c r="OA11" s="102"/>
      <c r="OB11" s="102"/>
      <c r="OC11" s="102"/>
      <c r="OD11" s="102"/>
      <c r="OE11" s="102"/>
      <c r="OF11" s="102"/>
      <c r="OG11" s="102"/>
      <c r="OH11" s="102"/>
      <c r="OI11" s="102"/>
      <c r="OJ11" s="102"/>
      <c r="OK11" s="102"/>
      <c r="OL11" s="102"/>
      <c r="OM11" s="102"/>
      <c r="ON11" s="102"/>
      <c r="OO11" s="102"/>
      <c r="OP11" s="102"/>
      <c r="OQ11" s="102"/>
    </row>
    <row r="12" spans="1:407" x14ac:dyDescent="0.35">
      <c r="A12" s="1" t="s">
        <v>10</v>
      </c>
      <c r="B12" s="127">
        <v>0</v>
      </c>
      <c r="C12" s="128"/>
      <c r="D12" s="129"/>
    </row>
    <row r="13" spans="1:407" x14ac:dyDescent="0.35">
      <c r="A13" s="1" t="s">
        <v>8</v>
      </c>
      <c r="B13" s="127">
        <v>0</v>
      </c>
      <c r="C13" s="128"/>
      <c r="D13" s="129"/>
    </row>
    <row r="14" spans="1:407" x14ac:dyDescent="0.35">
      <c r="A14" s="1" t="s">
        <v>13</v>
      </c>
      <c r="B14" s="124">
        <f>SUM(B13*1.5)</f>
        <v>0</v>
      </c>
      <c r="C14" s="125"/>
      <c r="D14" s="126"/>
    </row>
    <row r="15" spans="1:407" s="35" customFormat="1" x14ac:dyDescent="0.35">
      <c r="A15" s="1" t="s">
        <v>38</v>
      </c>
      <c r="B15" s="127">
        <v>0</v>
      </c>
      <c r="C15" s="128"/>
      <c r="D15" s="129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</row>
    <row r="16" spans="1:407" x14ac:dyDescent="0.35">
      <c r="A16" s="80" t="s">
        <v>41</v>
      </c>
      <c r="B16" s="67"/>
      <c r="C16" s="66"/>
      <c r="D16" s="65"/>
    </row>
    <row r="17" spans="1:4" x14ac:dyDescent="0.35">
      <c r="A17" s="43"/>
      <c r="B17" s="67"/>
      <c r="C17" s="66"/>
      <c r="D17" s="65"/>
    </row>
    <row r="18" spans="1:4" x14ac:dyDescent="0.35">
      <c r="A18" s="46"/>
      <c r="B18" s="67"/>
      <c r="C18" s="66"/>
      <c r="D18" s="65"/>
    </row>
    <row r="19" spans="1:4" x14ac:dyDescent="0.35">
      <c r="A19" s="1" t="s">
        <v>40</v>
      </c>
      <c r="B19" s="124">
        <f>B13+B14+B15</f>
        <v>0</v>
      </c>
      <c r="C19" s="125"/>
      <c r="D19" s="126"/>
    </row>
    <row r="20" spans="1:4" x14ac:dyDescent="0.35">
      <c r="A20" s="1" t="s">
        <v>0</v>
      </c>
      <c r="B20" s="130">
        <f>SUM(B19/25)</f>
        <v>0</v>
      </c>
      <c r="C20" s="131"/>
      <c r="D20" s="132"/>
    </row>
    <row r="21" spans="1:4" x14ac:dyDescent="0.35">
      <c r="A21" s="119"/>
      <c r="B21" s="119"/>
      <c r="C21" s="119"/>
      <c r="D21" s="120"/>
    </row>
    <row r="22" spans="1:4" x14ac:dyDescent="0.35">
      <c r="A22" s="2" t="s">
        <v>14</v>
      </c>
      <c r="B22" s="3" t="s">
        <v>11</v>
      </c>
      <c r="C22" s="10" t="s">
        <v>1</v>
      </c>
      <c r="D22" s="4" t="s">
        <v>2</v>
      </c>
    </row>
    <row r="23" spans="1:4" x14ac:dyDescent="0.35">
      <c r="A23" s="5" t="s">
        <v>19</v>
      </c>
      <c r="B23" s="14">
        <v>0</v>
      </c>
      <c r="C23" s="23">
        <v>428</v>
      </c>
      <c r="D23" s="36">
        <f>C23*B23*6</f>
        <v>0</v>
      </c>
    </row>
    <row r="24" spans="1:4" x14ac:dyDescent="0.35">
      <c r="A24" s="5" t="s">
        <v>16</v>
      </c>
      <c r="B24" s="14">
        <v>0</v>
      </c>
      <c r="C24" s="23">
        <v>428</v>
      </c>
      <c r="D24" s="36">
        <f>C24*B24*2.5</f>
        <v>0</v>
      </c>
    </row>
    <row r="25" spans="1:4" x14ac:dyDescent="0.35">
      <c r="A25" s="5" t="s">
        <v>20</v>
      </c>
      <c r="B25" s="104">
        <v>0</v>
      </c>
      <c r="C25" s="23">
        <v>341.26</v>
      </c>
      <c r="D25" s="37">
        <f>C25*B25*3.5</f>
        <v>0</v>
      </c>
    </row>
    <row r="26" spans="1:4" x14ac:dyDescent="0.35">
      <c r="A26" s="5" t="s">
        <v>17</v>
      </c>
      <c r="B26" s="14">
        <v>0</v>
      </c>
      <c r="C26" s="23">
        <v>341.26</v>
      </c>
      <c r="D26" s="36">
        <f>C26*B26*3.5</f>
        <v>0</v>
      </c>
    </row>
    <row r="27" spans="1:4" x14ac:dyDescent="0.35">
      <c r="A27" s="105" t="s">
        <v>63</v>
      </c>
      <c r="B27" s="14">
        <v>0</v>
      </c>
      <c r="C27" s="23">
        <v>341.26</v>
      </c>
      <c r="D27" s="36">
        <f>C27*B27*2.5</f>
        <v>0</v>
      </c>
    </row>
    <row r="28" spans="1:4" x14ac:dyDescent="0.35">
      <c r="A28" s="69" t="s">
        <v>44</v>
      </c>
      <c r="B28" s="14"/>
      <c r="C28" s="40"/>
      <c r="D28" s="14"/>
    </row>
    <row r="29" spans="1:4" x14ac:dyDescent="0.35">
      <c r="A29" s="5" t="s">
        <v>9</v>
      </c>
      <c r="B29" s="27"/>
      <c r="C29" s="28"/>
      <c r="D29" s="37">
        <f>SUM(D23:D28)</f>
        <v>0</v>
      </c>
    </row>
    <row r="30" spans="1:4" x14ac:dyDescent="0.35">
      <c r="A30" s="136"/>
      <c r="B30" s="136"/>
      <c r="C30" s="136"/>
      <c r="D30" s="137"/>
    </row>
    <row r="31" spans="1:4" x14ac:dyDescent="0.35">
      <c r="A31" s="2" t="s">
        <v>39</v>
      </c>
      <c r="B31" s="3" t="s">
        <v>11</v>
      </c>
      <c r="C31" s="11" t="s">
        <v>1</v>
      </c>
      <c r="D31" s="4" t="s">
        <v>2</v>
      </c>
    </row>
    <row r="32" spans="1:4" x14ac:dyDescent="0.35">
      <c r="A32" s="5" t="s">
        <v>25</v>
      </c>
      <c r="B32" s="14">
        <v>0</v>
      </c>
      <c r="C32" s="24"/>
      <c r="D32" s="37"/>
    </row>
    <row r="33" spans="1:407" x14ac:dyDescent="0.35">
      <c r="A33" s="5" t="s">
        <v>26</v>
      </c>
      <c r="B33" s="14">
        <v>0</v>
      </c>
      <c r="C33" s="24">
        <v>1448</v>
      </c>
      <c r="D33" s="37">
        <f>B33*C33</f>
        <v>0</v>
      </c>
    </row>
    <row r="34" spans="1:407" x14ac:dyDescent="0.35">
      <c r="A34" s="5" t="s">
        <v>42</v>
      </c>
      <c r="B34" s="14">
        <v>0</v>
      </c>
      <c r="C34" s="24">
        <v>1000</v>
      </c>
      <c r="D34" s="37">
        <f t="shared" ref="D34:D35" si="0">B34*C34</f>
        <v>0</v>
      </c>
    </row>
    <row r="35" spans="1:407" x14ac:dyDescent="0.35">
      <c r="A35" s="5" t="s">
        <v>21</v>
      </c>
      <c r="B35" s="14">
        <v>0</v>
      </c>
      <c r="C35" s="24">
        <v>4500</v>
      </c>
      <c r="D35" s="37">
        <f t="shared" si="0"/>
        <v>0</v>
      </c>
    </row>
    <row r="36" spans="1:407" x14ac:dyDescent="0.35">
      <c r="A36" s="5" t="s">
        <v>15</v>
      </c>
      <c r="B36" s="14">
        <v>0</v>
      </c>
      <c r="C36" s="24">
        <v>10000</v>
      </c>
      <c r="D36" s="37">
        <f>B36*C36</f>
        <v>0</v>
      </c>
    </row>
    <row r="37" spans="1:407" x14ac:dyDescent="0.35">
      <c r="A37" s="5" t="s">
        <v>22</v>
      </c>
      <c r="B37" s="39"/>
      <c r="C37" s="40"/>
      <c r="D37" s="81"/>
    </row>
    <row r="38" spans="1:407" x14ac:dyDescent="0.35">
      <c r="A38" s="7" t="s">
        <v>9</v>
      </c>
      <c r="B38" s="25"/>
      <c r="C38" s="23"/>
      <c r="D38" s="37">
        <f>SUM(D33:D37)</f>
        <v>0</v>
      </c>
    </row>
    <row r="39" spans="1:407" x14ac:dyDescent="0.35">
      <c r="A39" s="116"/>
      <c r="B39" s="117"/>
      <c r="C39" s="117"/>
      <c r="D39" s="118"/>
    </row>
    <row r="40" spans="1:407" x14ac:dyDescent="0.35">
      <c r="A40" s="6" t="s">
        <v>18</v>
      </c>
      <c r="B40" s="3" t="s">
        <v>11</v>
      </c>
      <c r="C40" s="11" t="s">
        <v>1</v>
      </c>
      <c r="D40" s="4" t="s">
        <v>2</v>
      </c>
    </row>
    <row r="41" spans="1:407" x14ac:dyDescent="0.35">
      <c r="A41" s="7" t="s">
        <v>23</v>
      </c>
      <c r="B41" s="30">
        <f>B13</f>
        <v>0</v>
      </c>
      <c r="C41" s="23">
        <v>428</v>
      </c>
      <c r="D41" s="37">
        <f>B41*C41</f>
        <v>0</v>
      </c>
    </row>
    <row r="42" spans="1:407" s="9" customFormat="1" x14ac:dyDescent="0.35">
      <c r="A42" s="5" t="s">
        <v>12</v>
      </c>
      <c r="B42" s="39">
        <v>0</v>
      </c>
      <c r="C42" s="31">
        <v>237.71</v>
      </c>
      <c r="D42" s="37">
        <f>SUM((B42*B12)/6)*C42</f>
        <v>0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</row>
    <row r="43" spans="1:407" x14ac:dyDescent="0.35">
      <c r="A43" s="5" t="s">
        <v>24</v>
      </c>
      <c r="B43" s="103">
        <f>SUM(10+(B12*0.25)+(B13*0.5))</f>
        <v>10</v>
      </c>
      <c r="C43" s="31">
        <v>237.71</v>
      </c>
      <c r="D43" s="37">
        <f>SUM(B43*C43)</f>
        <v>2377.1</v>
      </c>
    </row>
    <row r="44" spans="1:407" x14ac:dyDescent="0.35">
      <c r="A44" s="5" t="s">
        <v>50</v>
      </c>
      <c r="B44" s="47">
        <v>0</v>
      </c>
      <c r="C44" s="31">
        <v>237.71</v>
      </c>
      <c r="D44" s="37">
        <f>B44*C44</f>
        <v>0</v>
      </c>
    </row>
    <row r="45" spans="1:407" x14ac:dyDescent="0.35">
      <c r="A45" s="80" t="s">
        <v>52</v>
      </c>
      <c r="B45" s="40"/>
      <c r="C45" s="30"/>
      <c r="D45" s="37"/>
    </row>
    <row r="46" spans="1:407" x14ac:dyDescent="0.35">
      <c r="A46" s="79"/>
      <c r="B46" s="40"/>
      <c r="C46" s="30"/>
      <c r="D46" s="37"/>
    </row>
    <row r="47" spans="1:407" x14ac:dyDescent="0.35">
      <c r="A47" s="46"/>
      <c r="B47" s="40"/>
      <c r="C47" s="30"/>
      <c r="D47" s="37"/>
    </row>
    <row r="48" spans="1:407" x14ac:dyDescent="0.35">
      <c r="A48" s="7" t="s">
        <v>9</v>
      </c>
      <c r="B48" s="29"/>
      <c r="C48" s="30"/>
      <c r="D48" s="38">
        <f>SUM(D41:D43)</f>
        <v>2377.1</v>
      </c>
    </row>
    <row r="49" spans="1:407" x14ac:dyDescent="0.35">
      <c r="A49" s="119" t="s">
        <v>54</v>
      </c>
      <c r="B49" s="119"/>
      <c r="C49" s="119"/>
      <c r="D49" s="120"/>
    </row>
    <row r="50" spans="1:407" x14ac:dyDescent="0.35">
      <c r="A50" s="2" t="s">
        <v>5</v>
      </c>
      <c r="B50" s="3" t="s">
        <v>11</v>
      </c>
      <c r="C50" s="11" t="s">
        <v>1</v>
      </c>
      <c r="D50" s="6" t="s">
        <v>4</v>
      </c>
    </row>
    <row r="51" spans="1:407" x14ac:dyDescent="0.35">
      <c r="A51" s="5" t="s">
        <v>49</v>
      </c>
      <c r="B51" s="14">
        <v>0</v>
      </c>
      <c r="C51" s="34">
        <v>120</v>
      </c>
      <c r="D51" s="37">
        <f>B51*C51</f>
        <v>0</v>
      </c>
    </row>
    <row r="52" spans="1:407" x14ac:dyDescent="0.35">
      <c r="A52" s="5" t="s">
        <v>43</v>
      </c>
      <c r="B52" s="14">
        <v>0</v>
      </c>
      <c r="C52" s="34">
        <v>900</v>
      </c>
      <c r="D52" s="37">
        <f>B52*C52</f>
        <v>0</v>
      </c>
    </row>
    <row r="53" spans="1:407" x14ac:dyDescent="0.35">
      <c r="A53" s="5" t="s">
        <v>27</v>
      </c>
      <c r="B53" s="40"/>
      <c r="C53" s="40"/>
      <c r="D53" s="81"/>
    </row>
    <row r="54" spans="1:407" x14ac:dyDescent="0.35">
      <c r="A54" s="5" t="s">
        <v>28</v>
      </c>
      <c r="B54" s="40"/>
      <c r="C54" s="40"/>
      <c r="D54" s="82"/>
    </row>
    <row r="55" spans="1:407" x14ac:dyDescent="0.35">
      <c r="A55" s="41" t="s">
        <v>29</v>
      </c>
      <c r="B55" s="40"/>
      <c r="C55" s="40"/>
      <c r="D55" s="82"/>
    </row>
    <row r="56" spans="1:407" x14ac:dyDescent="0.35">
      <c r="A56" s="80" t="s">
        <v>51</v>
      </c>
      <c r="B56" s="40"/>
      <c r="C56" s="44"/>
      <c r="D56" s="45"/>
    </row>
    <row r="57" spans="1:407" x14ac:dyDescent="0.35">
      <c r="A57" s="43"/>
      <c r="B57" s="40"/>
      <c r="C57" s="44"/>
      <c r="D57" s="45"/>
    </row>
    <row r="58" spans="1:407" x14ac:dyDescent="0.35">
      <c r="A58" s="46"/>
      <c r="B58" s="40"/>
      <c r="C58" s="44"/>
      <c r="D58" s="45"/>
    </row>
    <row r="59" spans="1:407" s="9" customFormat="1" x14ac:dyDescent="0.35">
      <c r="A59" s="42" t="s">
        <v>9</v>
      </c>
      <c r="B59" s="29"/>
      <c r="C59" s="26"/>
      <c r="D59" s="37">
        <f>SUM(D51:D55)</f>
        <v>0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</row>
    <row r="60" spans="1:407" ht="15" thickBot="1" x14ac:dyDescent="0.4">
      <c r="A60" s="121"/>
      <c r="B60" s="122"/>
      <c r="C60" s="122"/>
      <c r="D60" s="123"/>
    </row>
    <row r="61" spans="1:407" ht="15" thickBot="1" x14ac:dyDescent="0.4">
      <c r="A61" s="21" t="s">
        <v>3</v>
      </c>
      <c r="B61" s="22"/>
      <c r="C61" s="22"/>
      <c r="D61" s="68">
        <f>D59+D48+D38+D29</f>
        <v>2377.1</v>
      </c>
    </row>
    <row r="62" spans="1:407" ht="15" thickBot="1" x14ac:dyDescent="0.4">
      <c r="A62" s="12" t="s">
        <v>61</v>
      </c>
      <c r="B62" s="16"/>
      <c r="C62" s="16"/>
      <c r="D62" s="68" t="e">
        <f>D61/(B12*B20)</f>
        <v>#DIV/0!</v>
      </c>
    </row>
    <row r="63" spans="1:407" x14ac:dyDescent="0.35">
      <c r="D63" s="20" t="s">
        <v>6</v>
      </c>
    </row>
    <row r="64" spans="1:407" x14ac:dyDescent="0.35">
      <c r="A64" s="32"/>
    </row>
    <row r="65" spans="1:4" x14ac:dyDescent="0.35">
      <c r="A65" s="32"/>
    </row>
    <row r="66" spans="1:4" x14ac:dyDescent="0.35">
      <c r="A66" s="76"/>
    </row>
    <row r="67" spans="1:4" ht="15" thickBot="1" x14ac:dyDescent="0.4"/>
    <row r="68" spans="1:4" x14ac:dyDescent="0.35">
      <c r="A68" s="91" t="s">
        <v>55</v>
      </c>
      <c r="B68" s="98" t="s">
        <v>11</v>
      </c>
      <c r="C68" s="99" t="s">
        <v>1</v>
      </c>
      <c r="D68" s="100" t="s">
        <v>4</v>
      </c>
    </row>
    <row r="69" spans="1:4" x14ac:dyDescent="0.35">
      <c r="A69" s="92" t="s">
        <v>56</v>
      </c>
      <c r="B69" s="14">
        <v>0</v>
      </c>
      <c r="C69" s="83">
        <v>2800</v>
      </c>
      <c r="D69" s="93">
        <f>B69*C69</f>
        <v>0</v>
      </c>
    </row>
    <row r="70" spans="1:4" x14ac:dyDescent="0.35">
      <c r="A70" s="97" t="s">
        <v>58</v>
      </c>
      <c r="B70" s="94">
        <v>0</v>
      </c>
      <c r="C70" s="95">
        <v>160</v>
      </c>
      <c r="D70" s="96">
        <f>B70*C70</f>
        <v>0</v>
      </c>
    </row>
    <row r="71" spans="1:4" ht="15" thickBot="1" x14ac:dyDescent="0.4">
      <c r="A71" s="84" t="s">
        <v>59</v>
      </c>
      <c r="B71" s="85">
        <v>0</v>
      </c>
      <c r="C71" s="86">
        <v>860</v>
      </c>
      <c r="D71" s="87">
        <f>B71*C71</f>
        <v>0</v>
      </c>
    </row>
    <row r="72" spans="1:4" x14ac:dyDescent="0.35">
      <c r="A72" s="77"/>
      <c r="B72" s="78"/>
    </row>
    <row r="73" spans="1:4" ht="15" thickBot="1" x14ac:dyDescent="0.4"/>
    <row r="74" spans="1:4" ht="15" thickBot="1" x14ac:dyDescent="0.4">
      <c r="A74" s="88" t="s">
        <v>57</v>
      </c>
      <c r="B74" s="89"/>
      <c r="C74" s="89"/>
      <c r="D74" s="90">
        <f>D61+D69+D70+D71</f>
        <v>2377.1</v>
      </c>
    </row>
    <row r="80" spans="1:4" x14ac:dyDescent="0.35">
      <c r="A80" t="s">
        <v>54</v>
      </c>
    </row>
  </sheetData>
  <mergeCells count="13">
    <mergeCell ref="A4:A5"/>
    <mergeCell ref="A39:D39"/>
    <mergeCell ref="A49:D49"/>
    <mergeCell ref="A60:D60"/>
    <mergeCell ref="B14:D14"/>
    <mergeCell ref="B15:D15"/>
    <mergeCell ref="B19:D19"/>
    <mergeCell ref="B20:D20"/>
    <mergeCell ref="B11:D11"/>
    <mergeCell ref="A21:D21"/>
    <mergeCell ref="B12:D12"/>
    <mergeCell ref="B13:D13"/>
    <mergeCell ref="A30:D30"/>
  </mergeCells>
  <pageMargins left="0.7" right="0.7" top="0.75" bottom="0.75" header="0.3" footer="0.3"/>
  <pageSetup paperSize="9" orientation="portrait" r:id="rId1"/>
  <ignoredErrors>
    <ignoredError sqref="D33:D35 D23 D41 D52 D59 B41 D38 D43" unlockedFormula="1"/>
    <ignoredError sqref="D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zoomScale="130" zoomScaleNormal="130" workbookViewId="0">
      <selection activeCell="H11" sqref="H11"/>
    </sheetView>
  </sheetViews>
  <sheetFormatPr defaultColWidth="9.08984375" defaultRowHeight="14.5" x14ac:dyDescent="0.35"/>
  <cols>
    <col min="1" max="1" width="59.54296875" customWidth="1"/>
    <col min="2" max="2" width="35.6328125" customWidth="1"/>
    <col min="3" max="3" width="15" customWidth="1"/>
    <col min="4" max="4" width="14.6328125" customWidth="1"/>
    <col min="5" max="5" width="20" customWidth="1"/>
    <col min="8" max="8" width="61.36328125" bestFit="1" customWidth="1"/>
    <col min="9" max="9" width="30.6328125" customWidth="1"/>
    <col min="10" max="10" width="19.08984375" customWidth="1"/>
    <col min="11" max="11" width="22.08984375" customWidth="1"/>
    <col min="12" max="12" width="21" customWidth="1"/>
  </cols>
  <sheetData>
    <row r="1" spans="1:12" ht="31.5" customHeight="1" x14ac:dyDescent="0.35">
      <c r="A1" s="141" t="s">
        <v>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3" spans="1:12" ht="41.4" customHeight="1" x14ac:dyDescent="0.35">
      <c r="A3" s="138" t="s">
        <v>70</v>
      </c>
      <c r="B3" s="139"/>
      <c r="C3" s="139"/>
      <c r="D3" s="139"/>
      <c r="E3" s="140"/>
      <c r="H3" s="138" t="s">
        <v>71</v>
      </c>
      <c r="I3" s="139"/>
      <c r="J3" s="139"/>
      <c r="K3" s="139"/>
      <c r="L3" s="140"/>
    </row>
    <row r="4" spans="1:12" x14ac:dyDescent="0.35">
      <c r="A4" s="9" t="s">
        <v>66</v>
      </c>
      <c r="B4" s="9"/>
      <c r="C4" s="9" t="s">
        <v>35</v>
      </c>
      <c r="D4" s="9" t="s">
        <v>30</v>
      </c>
      <c r="E4" s="9"/>
      <c r="H4" s="9" t="s">
        <v>33</v>
      </c>
      <c r="I4" s="9"/>
      <c r="J4" s="9" t="s">
        <v>35</v>
      </c>
      <c r="K4" s="9" t="s">
        <v>30</v>
      </c>
      <c r="L4" s="9"/>
    </row>
    <row r="5" spans="1:12" x14ac:dyDescent="0.35">
      <c r="A5" s="4" t="s">
        <v>31</v>
      </c>
      <c r="B5" s="50"/>
      <c r="C5" s="51"/>
      <c r="D5" s="23">
        <v>428</v>
      </c>
      <c r="E5" s="36">
        <f>D5*C5*6</f>
        <v>0</v>
      </c>
      <c r="H5" s="4" t="s">
        <v>31</v>
      </c>
      <c r="I5" s="50"/>
      <c r="J5" s="51"/>
      <c r="K5" s="23">
        <v>428</v>
      </c>
      <c r="L5" s="36">
        <f>K5*J5*6</f>
        <v>0</v>
      </c>
    </row>
    <row r="6" spans="1:12" x14ac:dyDescent="0.35">
      <c r="A6" s="48" t="s">
        <v>69</v>
      </c>
      <c r="B6" s="50"/>
      <c r="C6" s="52"/>
      <c r="D6" s="53"/>
      <c r="E6" s="36"/>
      <c r="H6" s="48" t="s">
        <v>32</v>
      </c>
      <c r="I6" s="50"/>
      <c r="J6" s="52"/>
      <c r="K6" s="53"/>
      <c r="L6" s="36"/>
    </row>
    <row r="7" spans="1:12" x14ac:dyDescent="0.35">
      <c r="A7" s="48" t="s">
        <v>68</v>
      </c>
      <c r="B7" s="50"/>
      <c r="C7" s="52"/>
      <c r="D7" s="53"/>
      <c r="E7" s="36"/>
      <c r="H7" s="48"/>
      <c r="I7" s="50"/>
      <c r="J7" s="52"/>
      <c r="K7" s="53"/>
      <c r="L7" s="36"/>
    </row>
    <row r="8" spans="1:12" x14ac:dyDescent="0.35">
      <c r="A8" s="4" t="s">
        <v>31</v>
      </c>
      <c r="B8" s="50"/>
      <c r="C8" s="51"/>
      <c r="D8" s="23">
        <v>428</v>
      </c>
      <c r="E8" s="36">
        <f t="shared" ref="E8:E17" si="0">D8*C8*6</f>
        <v>0</v>
      </c>
      <c r="H8" s="4" t="s">
        <v>31</v>
      </c>
      <c r="I8" s="50"/>
      <c r="J8" s="51"/>
      <c r="K8" s="23">
        <v>428</v>
      </c>
      <c r="L8" s="36">
        <f t="shared" ref="L8" si="1">K8*J8*6</f>
        <v>0</v>
      </c>
    </row>
    <row r="9" spans="1:12" x14ac:dyDescent="0.35">
      <c r="A9" s="48" t="s">
        <v>69</v>
      </c>
      <c r="B9" s="54"/>
      <c r="C9" s="52"/>
      <c r="D9" s="53"/>
      <c r="E9" s="36"/>
      <c r="H9" s="48" t="s">
        <v>32</v>
      </c>
      <c r="I9" s="54"/>
      <c r="J9" s="52"/>
      <c r="K9" s="53"/>
      <c r="L9" s="36"/>
    </row>
    <row r="10" spans="1:12" x14ac:dyDescent="0.35">
      <c r="A10" s="48" t="s">
        <v>68</v>
      </c>
      <c r="B10" s="54"/>
      <c r="C10" s="52"/>
      <c r="D10" s="53"/>
      <c r="E10" s="36"/>
      <c r="H10" s="48"/>
      <c r="I10" s="54"/>
      <c r="J10" s="52"/>
      <c r="K10" s="53"/>
      <c r="L10" s="36"/>
    </row>
    <row r="11" spans="1:12" x14ac:dyDescent="0.35">
      <c r="A11" s="4" t="s">
        <v>31</v>
      </c>
      <c r="B11" s="50"/>
      <c r="C11" s="55"/>
      <c r="D11" s="23">
        <v>428</v>
      </c>
      <c r="E11" s="36">
        <f t="shared" si="0"/>
        <v>0</v>
      </c>
      <c r="H11" s="4" t="s">
        <v>31</v>
      </c>
      <c r="I11" s="50"/>
      <c r="J11" s="55"/>
      <c r="K11" s="23">
        <v>428</v>
      </c>
      <c r="L11" s="36">
        <f t="shared" ref="L11" si="2">K11*J11*6</f>
        <v>0</v>
      </c>
    </row>
    <row r="12" spans="1:12" x14ac:dyDescent="0.35">
      <c r="A12" s="48" t="s">
        <v>69</v>
      </c>
      <c r="B12" s="50"/>
      <c r="C12" s="52"/>
      <c r="D12" s="53"/>
      <c r="E12" s="36"/>
      <c r="H12" s="48" t="s">
        <v>32</v>
      </c>
      <c r="I12" s="50"/>
      <c r="J12" s="52"/>
      <c r="K12" s="53"/>
      <c r="L12" s="36"/>
    </row>
    <row r="13" spans="1:12" x14ac:dyDescent="0.35">
      <c r="A13" s="48" t="s">
        <v>68</v>
      </c>
      <c r="B13" s="50"/>
      <c r="C13" s="52"/>
      <c r="D13" s="53"/>
      <c r="E13" s="36"/>
      <c r="H13" s="48"/>
      <c r="I13" s="50"/>
      <c r="J13" s="52"/>
      <c r="K13" s="53"/>
      <c r="L13" s="36"/>
    </row>
    <row r="14" spans="1:12" x14ac:dyDescent="0.35">
      <c r="A14" s="4" t="s">
        <v>31</v>
      </c>
      <c r="B14" s="50"/>
      <c r="C14" s="51"/>
      <c r="D14" s="23">
        <v>428</v>
      </c>
      <c r="E14" s="36">
        <f t="shared" si="0"/>
        <v>0</v>
      </c>
      <c r="H14" s="4" t="s">
        <v>31</v>
      </c>
      <c r="I14" s="50"/>
      <c r="J14" s="51"/>
      <c r="K14" s="23">
        <v>428</v>
      </c>
      <c r="L14" s="36">
        <f t="shared" ref="L14" si="3">K14*J14*6</f>
        <v>0</v>
      </c>
    </row>
    <row r="15" spans="1:12" x14ac:dyDescent="0.35">
      <c r="A15" s="48" t="s">
        <v>69</v>
      </c>
      <c r="B15" s="50"/>
      <c r="C15" s="52"/>
      <c r="D15" s="53"/>
      <c r="E15" s="36"/>
      <c r="H15" s="48" t="s">
        <v>32</v>
      </c>
      <c r="I15" s="50"/>
      <c r="J15" s="52"/>
      <c r="K15" s="53"/>
      <c r="L15" s="36"/>
    </row>
    <row r="16" spans="1:12" x14ac:dyDescent="0.35">
      <c r="A16" s="48" t="s">
        <v>68</v>
      </c>
      <c r="B16" s="50"/>
      <c r="C16" s="52"/>
      <c r="D16" s="53"/>
      <c r="E16" s="36"/>
      <c r="H16" s="48"/>
      <c r="I16" s="50"/>
      <c r="J16" s="52"/>
      <c r="K16" s="53"/>
      <c r="L16" s="36"/>
    </row>
    <row r="17" spans="1:12" x14ac:dyDescent="0.35">
      <c r="A17" s="4" t="s">
        <v>31</v>
      </c>
      <c r="B17" s="50"/>
      <c r="C17" s="51"/>
      <c r="D17" s="23">
        <v>428</v>
      </c>
      <c r="E17" s="36">
        <f t="shared" si="0"/>
        <v>0</v>
      </c>
      <c r="H17" s="4" t="s">
        <v>31</v>
      </c>
      <c r="I17" s="50"/>
      <c r="J17" s="51"/>
      <c r="K17" s="23">
        <v>428</v>
      </c>
      <c r="L17" s="36">
        <f t="shared" ref="L17" si="4">K17*J17*6</f>
        <v>0</v>
      </c>
    </row>
    <row r="18" spans="1:12" x14ac:dyDescent="0.35">
      <c r="A18" s="48" t="s">
        <v>69</v>
      </c>
      <c r="B18" s="63"/>
      <c r="C18" s="52"/>
      <c r="D18" s="53"/>
      <c r="E18" s="36"/>
      <c r="H18" s="48" t="s">
        <v>32</v>
      </c>
      <c r="I18" s="63"/>
      <c r="J18" s="52"/>
      <c r="K18" s="53"/>
      <c r="L18" s="36"/>
    </row>
    <row r="19" spans="1:12" x14ac:dyDescent="0.35">
      <c r="A19" s="48" t="s">
        <v>68</v>
      </c>
      <c r="B19" s="63"/>
      <c r="C19" s="52"/>
      <c r="D19" s="53"/>
      <c r="E19" s="36"/>
      <c r="H19" s="48"/>
      <c r="I19" s="63"/>
      <c r="J19" s="52"/>
      <c r="K19" s="53"/>
      <c r="L19" s="36"/>
    </row>
    <row r="20" spans="1:12" x14ac:dyDescent="0.35">
      <c r="A20" s="4" t="s">
        <v>9</v>
      </c>
      <c r="B20" s="9"/>
      <c r="C20" s="9"/>
      <c r="D20" s="9"/>
      <c r="E20" s="37">
        <f>SUM(E5:E18)</f>
        <v>0</v>
      </c>
      <c r="H20" s="4" t="s">
        <v>9</v>
      </c>
      <c r="I20" s="9"/>
      <c r="J20" s="9"/>
      <c r="K20" s="9"/>
      <c r="L20" s="37">
        <f>SUM(L5:L18)</f>
        <v>0</v>
      </c>
    </row>
    <row r="21" spans="1:12" x14ac:dyDescent="0.35">
      <c r="A21" s="64"/>
      <c r="H21" s="64"/>
    </row>
    <row r="22" spans="1:12" x14ac:dyDescent="0.35">
      <c r="A22" s="9" t="s">
        <v>34</v>
      </c>
      <c r="B22" s="9"/>
      <c r="C22" s="9" t="s">
        <v>35</v>
      </c>
      <c r="D22" s="9" t="s">
        <v>30</v>
      </c>
      <c r="E22" s="9"/>
      <c r="H22" s="9" t="s">
        <v>34</v>
      </c>
      <c r="I22" s="9"/>
      <c r="J22" s="9" t="s">
        <v>35</v>
      </c>
      <c r="K22" s="9" t="s">
        <v>30</v>
      </c>
      <c r="L22" s="9"/>
    </row>
    <row r="23" spans="1:12" x14ac:dyDescent="0.35">
      <c r="A23" s="4" t="s">
        <v>31</v>
      </c>
      <c r="B23" s="60"/>
      <c r="C23" s="51"/>
      <c r="D23" s="23">
        <v>428</v>
      </c>
      <c r="E23" s="36">
        <f t="shared" ref="E23:E29" si="5">D23*C23*2.5</f>
        <v>0</v>
      </c>
      <c r="H23" s="48" t="s">
        <v>31</v>
      </c>
      <c r="I23" s="60"/>
      <c r="J23" s="51"/>
      <c r="K23" s="23">
        <v>428</v>
      </c>
      <c r="L23" s="36">
        <f t="shared" ref="L23" si="6">K23*J23*2.5</f>
        <v>0</v>
      </c>
    </row>
    <row r="24" spans="1:12" x14ac:dyDescent="0.35">
      <c r="A24" s="48" t="s">
        <v>69</v>
      </c>
      <c r="B24" s="60"/>
      <c r="C24" s="52"/>
      <c r="D24" s="53"/>
      <c r="E24" s="37"/>
      <c r="H24" s="48" t="s">
        <v>32</v>
      </c>
      <c r="I24" s="60"/>
      <c r="J24" s="52"/>
      <c r="K24" s="53"/>
      <c r="L24" s="37"/>
    </row>
    <row r="25" spans="1:12" x14ac:dyDescent="0.35">
      <c r="A25" s="48" t="s">
        <v>68</v>
      </c>
      <c r="B25" s="60"/>
      <c r="C25" s="52"/>
      <c r="D25" s="53"/>
      <c r="E25" s="37"/>
      <c r="H25" s="48"/>
      <c r="I25" s="60"/>
      <c r="J25" s="52"/>
      <c r="K25" s="53"/>
      <c r="L25" s="37"/>
    </row>
    <row r="26" spans="1:12" x14ac:dyDescent="0.35">
      <c r="A26" s="4" t="s">
        <v>31</v>
      </c>
      <c r="B26" s="60"/>
      <c r="C26" s="51"/>
      <c r="D26" s="23">
        <v>428</v>
      </c>
      <c r="E26" s="36">
        <f t="shared" si="5"/>
        <v>0</v>
      </c>
      <c r="H26" s="48" t="s">
        <v>31</v>
      </c>
      <c r="I26" s="60"/>
      <c r="J26" s="51"/>
      <c r="K26" s="23">
        <v>428</v>
      </c>
      <c r="L26" s="36">
        <f t="shared" ref="L26" si="7">K26*J26*2.5</f>
        <v>0</v>
      </c>
    </row>
    <row r="27" spans="1:12" x14ac:dyDescent="0.35">
      <c r="A27" s="48" t="s">
        <v>69</v>
      </c>
      <c r="B27" s="60"/>
      <c r="C27" s="56"/>
      <c r="D27" s="57"/>
      <c r="E27" s="37"/>
      <c r="H27" s="48" t="s">
        <v>32</v>
      </c>
      <c r="I27" s="60"/>
      <c r="J27" s="56"/>
      <c r="K27" s="57"/>
      <c r="L27" s="37"/>
    </row>
    <row r="28" spans="1:12" x14ac:dyDescent="0.35">
      <c r="A28" s="48" t="s">
        <v>68</v>
      </c>
      <c r="B28" s="60"/>
      <c r="C28" s="56"/>
      <c r="D28" s="57"/>
      <c r="E28" s="37"/>
      <c r="H28" s="48"/>
      <c r="I28" s="60"/>
      <c r="J28" s="56"/>
      <c r="K28" s="57"/>
      <c r="L28" s="37"/>
    </row>
    <row r="29" spans="1:12" x14ac:dyDescent="0.35">
      <c r="A29" s="4" t="s">
        <v>31</v>
      </c>
      <c r="B29" s="60"/>
      <c r="C29" s="51"/>
      <c r="D29" s="23">
        <v>428</v>
      </c>
      <c r="E29" s="36">
        <f t="shared" si="5"/>
        <v>0</v>
      </c>
      <c r="H29" s="48" t="s">
        <v>31</v>
      </c>
      <c r="I29" s="60"/>
      <c r="J29" s="51"/>
      <c r="K29" s="23">
        <v>428</v>
      </c>
      <c r="L29" s="36">
        <f t="shared" ref="L29" si="8">K29*J29*2.5</f>
        <v>0</v>
      </c>
    </row>
    <row r="30" spans="1:12" x14ac:dyDescent="0.35">
      <c r="A30" s="48" t="s">
        <v>69</v>
      </c>
      <c r="B30" s="60"/>
      <c r="C30" s="56"/>
      <c r="D30" s="57"/>
      <c r="E30" s="37"/>
      <c r="H30" s="48" t="s">
        <v>32</v>
      </c>
      <c r="I30" s="60"/>
      <c r="J30" s="56"/>
      <c r="K30" s="57"/>
      <c r="L30" s="37"/>
    </row>
    <row r="31" spans="1:12" x14ac:dyDescent="0.35">
      <c r="A31" s="48" t="s">
        <v>68</v>
      </c>
      <c r="B31" s="60"/>
      <c r="C31" s="56"/>
      <c r="D31" s="57"/>
      <c r="E31" s="37"/>
      <c r="H31" s="113"/>
      <c r="I31" s="60"/>
      <c r="J31" s="56"/>
      <c r="K31" s="57"/>
      <c r="L31" s="37"/>
    </row>
    <row r="32" spans="1:12" x14ac:dyDescent="0.35">
      <c r="A32" s="49" t="s">
        <v>9</v>
      </c>
      <c r="B32" s="29"/>
      <c r="C32" s="61"/>
      <c r="D32" s="57"/>
      <c r="E32" s="36">
        <f>SUM(E23:E30)</f>
        <v>0</v>
      </c>
      <c r="H32" s="49" t="s">
        <v>9</v>
      </c>
      <c r="I32" s="29"/>
      <c r="J32" s="61"/>
      <c r="K32" s="57"/>
      <c r="L32" s="36">
        <f>SUM(L23:L30)</f>
        <v>0</v>
      </c>
    </row>
    <row r="33" spans="1:5" x14ac:dyDescent="0.35">
      <c r="A33" s="13"/>
      <c r="B33" s="58"/>
      <c r="C33" s="59"/>
      <c r="D33" s="59"/>
      <c r="E33" s="62"/>
    </row>
    <row r="34" spans="1:5" x14ac:dyDescent="0.35">
      <c r="A34" s="48" t="s">
        <v>64</v>
      </c>
      <c r="B34" s="48"/>
      <c r="C34" s="48" t="s">
        <v>35</v>
      </c>
      <c r="D34" s="48" t="s">
        <v>30</v>
      </c>
      <c r="E34" s="48"/>
    </row>
    <row r="35" spans="1:5" x14ac:dyDescent="0.35">
      <c r="A35" s="4" t="s">
        <v>31</v>
      </c>
      <c r="B35" s="106"/>
      <c r="C35" s="107"/>
      <c r="D35" s="23">
        <v>341.26</v>
      </c>
      <c r="E35" s="36">
        <f t="shared" ref="E35" si="9">D35*C35*2.5</f>
        <v>0</v>
      </c>
    </row>
    <row r="36" spans="1:5" x14ac:dyDescent="0.35">
      <c r="A36" s="48" t="s">
        <v>69</v>
      </c>
      <c r="B36" s="106"/>
      <c r="C36" s="108"/>
      <c r="D36" s="109"/>
      <c r="E36" s="37"/>
    </row>
    <row r="37" spans="1:5" x14ac:dyDescent="0.35">
      <c r="A37" s="48" t="s">
        <v>68</v>
      </c>
      <c r="B37" s="106"/>
      <c r="C37" s="108"/>
      <c r="D37" s="109"/>
      <c r="E37" s="37"/>
    </row>
    <row r="38" spans="1:5" x14ac:dyDescent="0.35">
      <c r="A38" s="4" t="s">
        <v>31</v>
      </c>
      <c r="B38" s="106"/>
      <c r="C38" s="107"/>
      <c r="D38" s="23">
        <v>341.26</v>
      </c>
      <c r="E38" s="36">
        <f t="shared" ref="E38" si="10">D38*C38*2.5</f>
        <v>0</v>
      </c>
    </row>
    <row r="39" spans="1:5" x14ac:dyDescent="0.35">
      <c r="A39" s="48" t="s">
        <v>69</v>
      </c>
      <c r="B39" s="106"/>
      <c r="C39" s="110"/>
      <c r="D39" s="111"/>
      <c r="E39" s="37"/>
    </row>
    <row r="40" spans="1:5" x14ac:dyDescent="0.35">
      <c r="A40" s="48" t="s">
        <v>68</v>
      </c>
      <c r="B40" s="106"/>
      <c r="C40" s="110"/>
      <c r="D40" s="111"/>
      <c r="E40" s="37"/>
    </row>
    <row r="41" spans="1:5" x14ac:dyDescent="0.35">
      <c r="A41" s="4" t="s">
        <v>31</v>
      </c>
      <c r="B41" s="106"/>
      <c r="C41" s="107"/>
      <c r="D41" s="23">
        <v>341.26</v>
      </c>
      <c r="E41" s="36">
        <f t="shared" ref="E41" si="11">D41*C41*2.5</f>
        <v>0</v>
      </c>
    </row>
    <row r="42" spans="1:5" x14ac:dyDescent="0.35">
      <c r="A42" s="48" t="s">
        <v>69</v>
      </c>
      <c r="B42" s="106"/>
      <c r="C42" s="110"/>
      <c r="D42" s="111"/>
      <c r="E42" s="37"/>
    </row>
    <row r="43" spans="1:5" x14ac:dyDescent="0.35">
      <c r="A43" s="48" t="s">
        <v>68</v>
      </c>
      <c r="B43" s="106"/>
      <c r="C43" s="110"/>
      <c r="D43" s="111"/>
      <c r="E43" s="37"/>
    </row>
    <row r="44" spans="1:5" x14ac:dyDescent="0.35">
      <c r="A44" s="49" t="s">
        <v>9</v>
      </c>
      <c r="B44" s="25"/>
      <c r="C44" s="112"/>
      <c r="D44" s="111"/>
      <c r="E44" s="36">
        <f>SUM(E35:E42)</f>
        <v>0</v>
      </c>
    </row>
  </sheetData>
  <mergeCells count="3">
    <mergeCell ref="A3:E3"/>
    <mergeCell ref="H3:L3"/>
    <mergeCell ref="A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zoomScale="130" zoomScaleNormal="130" workbookViewId="0">
      <selection activeCell="A3" sqref="A3:E3"/>
    </sheetView>
  </sheetViews>
  <sheetFormatPr defaultRowHeight="14.5" x14ac:dyDescent="0.35"/>
  <cols>
    <col min="1" max="1" width="54.6328125" customWidth="1"/>
    <col min="2" max="2" width="41.453125" customWidth="1"/>
    <col min="3" max="3" width="17.08984375" customWidth="1"/>
    <col min="4" max="4" width="13.6328125" customWidth="1"/>
    <col min="5" max="5" width="17" customWidth="1"/>
  </cols>
  <sheetData>
    <row r="1" spans="1:5" ht="21" customHeight="1" x14ac:dyDescent="0.45">
      <c r="A1" s="142" t="s">
        <v>36</v>
      </c>
      <c r="B1" s="142"/>
      <c r="C1" s="142"/>
      <c r="D1" s="142"/>
      <c r="E1" s="142"/>
    </row>
    <row r="3" spans="1:5" ht="22.5" customHeight="1" x14ac:dyDescent="0.45">
      <c r="A3" s="143" t="s">
        <v>37</v>
      </c>
      <c r="B3" s="144"/>
      <c r="C3" s="144"/>
      <c r="D3" s="144"/>
      <c r="E3" s="145"/>
    </row>
    <row r="4" spans="1:5" x14ac:dyDescent="0.35">
      <c r="A4" s="9" t="s">
        <v>65</v>
      </c>
      <c r="B4" s="9"/>
      <c r="C4" s="9" t="s">
        <v>35</v>
      </c>
      <c r="D4" s="9" t="s">
        <v>30</v>
      </c>
      <c r="E4" s="9"/>
    </row>
    <row r="5" spans="1:5" x14ac:dyDescent="0.35">
      <c r="A5" s="48" t="s">
        <v>31</v>
      </c>
      <c r="B5" s="50"/>
      <c r="C5" s="51"/>
      <c r="D5" s="23">
        <v>341.26</v>
      </c>
      <c r="E5" s="36">
        <f>D5*C5*3.5</f>
        <v>0</v>
      </c>
    </row>
    <row r="6" spans="1:5" x14ac:dyDescent="0.35">
      <c r="A6" s="48" t="s">
        <v>32</v>
      </c>
      <c r="B6" s="50"/>
      <c r="C6" s="52"/>
      <c r="D6" s="53"/>
      <c r="E6" s="36"/>
    </row>
    <row r="7" spans="1:5" x14ac:dyDescent="0.35">
      <c r="A7" s="48" t="s">
        <v>31</v>
      </c>
      <c r="B7" s="50"/>
      <c r="C7" s="51"/>
      <c r="D7" s="23">
        <v>341.26</v>
      </c>
      <c r="E7" s="36">
        <f t="shared" ref="E7:E13" si="0">D7*C7*3.5</f>
        <v>0</v>
      </c>
    </row>
    <row r="8" spans="1:5" x14ac:dyDescent="0.35">
      <c r="A8" s="48" t="s">
        <v>32</v>
      </c>
      <c r="B8" s="54"/>
      <c r="C8" s="52"/>
      <c r="D8" s="53"/>
      <c r="E8" s="36"/>
    </row>
    <row r="9" spans="1:5" x14ac:dyDescent="0.35">
      <c r="A9" s="48" t="s">
        <v>31</v>
      </c>
      <c r="B9" s="50"/>
      <c r="C9" s="55"/>
      <c r="D9" s="23">
        <v>341.26</v>
      </c>
      <c r="E9" s="36">
        <f t="shared" si="0"/>
        <v>0</v>
      </c>
    </row>
    <row r="10" spans="1:5" x14ac:dyDescent="0.35">
      <c r="A10" s="48" t="s">
        <v>32</v>
      </c>
      <c r="B10" s="50"/>
      <c r="C10" s="52"/>
      <c r="D10" s="53"/>
      <c r="E10" s="36"/>
    </row>
    <row r="11" spans="1:5" x14ac:dyDescent="0.35">
      <c r="A11" s="48" t="s">
        <v>31</v>
      </c>
      <c r="B11" s="50"/>
      <c r="C11" s="51"/>
      <c r="D11" s="23">
        <v>341.26</v>
      </c>
      <c r="E11" s="36">
        <f t="shared" si="0"/>
        <v>0</v>
      </c>
    </row>
    <row r="12" spans="1:5" x14ac:dyDescent="0.35">
      <c r="A12" s="48" t="s">
        <v>32</v>
      </c>
      <c r="B12" s="50"/>
      <c r="C12" s="52"/>
      <c r="D12" s="53"/>
      <c r="E12" s="36"/>
    </row>
    <row r="13" spans="1:5" x14ac:dyDescent="0.35">
      <c r="A13" s="48" t="s">
        <v>31</v>
      </c>
      <c r="B13" s="50"/>
      <c r="C13" s="51"/>
      <c r="D13" s="23">
        <v>341.26</v>
      </c>
      <c r="E13" s="36">
        <f t="shared" si="0"/>
        <v>0</v>
      </c>
    </row>
    <row r="14" spans="1:5" x14ac:dyDescent="0.35">
      <c r="A14" s="48" t="s">
        <v>32</v>
      </c>
      <c r="B14" s="63"/>
      <c r="C14" s="52"/>
      <c r="D14" s="53"/>
      <c r="E14" s="36"/>
    </row>
    <row r="15" spans="1:5" x14ac:dyDescent="0.35">
      <c r="A15" s="4" t="s">
        <v>9</v>
      </c>
      <c r="B15" s="9"/>
      <c r="C15" s="9"/>
      <c r="D15" s="9"/>
      <c r="E15" s="37">
        <f>SUM(E5:E14)</f>
        <v>0</v>
      </c>
    </row>
    <row r="16" spans="1:5" x14ac:dyDescent="0.35">
      <c r="A16" s="64"/>
    </row>
    <row r="17" spans="1:5" x14ac:dyDescent="0.35">
      <c r="A17" s="48" t="s">
        <v>62</v>
      </c>
      <c r="B17" s="48"/>
      <c r="C17" s="48" t="s">
        <v>35</v>
      </c>
      <c r="D17" s="48" t="s">
        <v>30</v>
      </c>
      <c r="E17" s="48"/>
    </row>
    <row r="18" spans="1:5" x14ac:dyDescent="0.35">
      <c r="A18" s="48" t="s">
        <v>31</v>
      </c>
      <c r="B18" s="106"/>
      <c r="C18" s="107"/>
      <c r="D18" s="23">
        <v>341.26</v>
      </c>
      <c r="E18" s="36">
        <f>D18*C18*3.5</f>
        <v>0</v>
      </c>
    </row>
    <row r="19" spans="1:5" x14ac:dyDescent="0.35">
      <c r="A19" s="48" t="s">
        <v>32</v>
      </c>
      <c r="B19" s="106"/>
      <c r="C19" s="108"/>
      <c r="D19" s="109"/>
      <c r="E19" s="37"/>
    </row>
    <row r="20" spans="1:5" x14ac:dyDescent="0.35">
      <c r="A20" s="48" t="s">
        <v>31</v>
      </c>
      <c r="B20" s="106"/>
      <c r="C20" s="107"/>
      <c r="D20" s="23">
        <v>341.26</v>
      </c>
      <c r="E20" s="36">
        <f>D20*C20*3.5</f>
        <v>0</v>
      </c>
    </row>
    <row r="21" spans="1:5" x14ac:dyDescent="0.35">
      <c r="A21" s="48" t="s">
        <v>32</v>
      </c>
      <c r="B21" s="106"/>
      <c r="C21" s="110"/>
      <c r="D21" s="111"/>
      <c r="E21" s="37"/>
    </row>
    <row r="22" spans="1:5" x14ac:dyDescent="0.35">
      <c r="A22" s="48" t="s">
        <v>31</v>
      </c>
      <c r="B22" s="106"/>
      <c r="C22" s="107"/>
      <c r="D22" s="23">
        <v>341.26</v>
      </c>
      <c r="E22" s="36">
        <f>D22*C22*3.5</f>
        <v>0</v>
      </c>
    </row>
    <row r="23" spans="1:5" x14ac:dyDescent="0.35">
      <c r="A23" s="48" t="s">
        <v>32</v>
      </c>
      <c r="B23" s="106"/>
      <c r="C23" s="110"/>
      <c r="D23" s="111"/>
      <c r="E23" s="37"/>
    </row>
    <row r="24" spans="1:5" x14ac:dyDescent="0.35">
      <c r="A24" s="49" t="s">
        <v>9</v>
      </c>
      <c r="B24" s="25"/>
      <c r="C24" s="112"/>
      <c r="D24" s="111"/>
      <c r="E24" s="36">
        <f>SUM(E18:E23)</f>
        <v>0</v>
      </c>
    </row>
    <row r="25" spans="1:5" x14ac:dyDescent="0.35">
      <c r="A25" s="13"/>
      <c r="B25" s="58"/>
      <c r="C25" s="59"/>
      <c r="D25" s="59"/>
      <c r="E25" s="62"/>
    </row>
    <row r="26" spans="1:5" x14ac:dyDescent="0.35">
      <c r="A26" s="48" t="s">
        <v>64</v>
      </c>
      <c r="B26" s="48"/>
      <c r="C26" s="48" t="s">
        <v>35</v>
      </c>
      <c r="D26" s="48" t="s">
        <v>30</v>
      </c>
      <c r="E26" s="48"/>
    </row>
    <row r="27" spans="1:5" x14ac:dyDescent="0.35">
      <c r="A27" s="48" t="s">
        <v>31</v>
      </c>
      <c r="B27" s="106"/>
      <c r="C27" s="107"/>
      <c r="D27" s="23">
        <v>341.26</v>
      </c>
      <c r="E27" s="36">
        <f t="shared" ref="E27" si="1">D27*C27*2.5</f>
        <v>0</v>
      </c>
    </row>
    <row r="28" spans="1:5" x14ac:dyDescent="0.35">
      <c r="A28" s="48" t="s">
        <v>32</v>
      </c>
      <c r="B28" s="106"/>
      <c r="C28" s="108"/>
      <c r="D28" s="109"/>
      <c r="E28" s="37"/>
    </row>
    <row r="29" spans="1:5" x14ac:dyDescent="0.35">
      <c r="A29" s="48" t="s">
        <v>31</v>
      </c>
      <c r="B29" s="106"/>
      <c r="C29" s="107"/>
      <c r="D29" s="23">
        <v>341.26</v>
      </c>
      <c r="E29" s="36">
        <f t="shared" ref="E29" si="2">D29*C29*2.5</f>
        <v>0</v>
      </c>
    </row>
    <row r="30" spans="1:5" x14ac:dyDescent="0.35">
      <c r="A30" s="48" t="s">
        <v>32</v>
      </c>
      <c r="B30" s="106"/>
      <c r="C30" s="110"/>
      <c r="D30" s="111"/>
      <c r="E30" s="37"/>
    </row>
    <row r="31" spans="1:5" x14ac:dyDescent="0.35">
      <c r="A31" s="48" t="s">
        <v>31</v>
      </c>
      <c r="B31" s="106"/>
      <c r="C31" s="107"/>
      <c r="D31" s="23">
        <v>341.26</v>
      </c>
      <c r="E31" s="36">
        <f t="shared" ref="E31" si="3">D31*C31*2.5</f>
        <v>0</v>
      </c>
    </row>
    <row r="32" spans="1:5" x14ac:dyDescent="0.35">
      <c r="A32" s="48" t="s">
        <v>32</v>
      </c>
      <c r="B32" s="106"/>
      <c r="C32" s="110"/>
      <c r="D32" s="111"/>
      <c r="E32" s="37"/>
    </row>
    <row r="33" spans="1:5" x14ac:dyDescent="0.35">
      <c r="A33" s="49" t="s">
        <v>9</v>
      </c>
      <c r="B33" s="25"/>
      <c r="C33" s="112"/>
      <c r="D33" s="111"/>
      <c r="E33" s="36">
        <f>SUM(E27:E32)</f>
        <v>0</v>
      </c>
    </row>
  </sheetData>
  <mergeCells count="2">
    <mergeCell ref="A1:E1"/>
    <mergeCell ref="A3:E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Budget</vt:lpstr>
      <vt:lpstr>Faculty teachers</vt:lpstr>
      <vt:lpstr>External teachers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Brun Iversen</dc:creator>
  <cp:lastModifiedBy>Gry Katrine Barnes Due-Boje</cp:lastModifiedBy>
  <dcterms:created xsi:type="dcterms:W3CDTF">2015-08-19T12:38:38Z</dcterms:created>
  <dcterms:modified xsi:type="dcterms:W3CDTF">2024-09-20T10:51:03Z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2022-08-29T12:51:19Z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a29d8706-c013-4522-b2d3-80ee7773e1bc</vt:lpwstr>
  </property>
  <property fmtid="{D5CDD505-2E9C-101B-9397-08002B2CF9AE}" pid="8" name="MSIP_Label_6a2630e2-1ac5-455e-8217-0156b1936a76_ContentBits">
    <vt:lpwstr>0</vt:lpwstr>
  </property>
</Properties>
</file>